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28800" windowHeight="10710" tabRatio="739"/>
  </bookViews>
  <sheets>
    <sheet name="申請書の提出方法について" sheetId="7" r:id="rId1"/>
    <sheet name="様式第1号の2_入力項目" sheetId="1" r:id="rId2"/>
    <sheet name="様式第1号の2_出力シート※印刷・押印をしてください" sheetId="2" r:id="rId3"/>
    <sheet name="別添2の2_入力項目" sheetId="4" r:id="rId4"/>
    <sheet name="別添2の3_実践申立書" sheetId="8" r:id="rId5"/>
    <sheet name="別添2の4_推薦理由書" sheetId="6" r:id="rId6"/>
  </sheets>
  <definedNames>
    <definedName name="_xlnm.Print_Area" localSheetId="3">別添2の2_入力項目!$A$1:$G$61</definedName>
    <definedName name="_xlnm.Print_Area" localSheetId="4">別添2の3_実践申立書!$A$1:$I$60</definedName>
    <definedName name="_xlnm.Print_Area" localSheetId="5">別添2の4_推薦理由書!$A$1:$G$18</definedName>
    <definedName name="_xlnm.Print_Area" localSheetId="2">様式第1号の2_出力シート※印刷・押印をしてください!$A$1:$R$25</definedName>
    <definedName name="_xlnm.Print_Area" localSheetId="1">様式第1号の2_入力項目!$A$1:$G$42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4" l="1"/>
  <c r="F7" i="1"/>
  <c r="F54" i="4" l="1"/>
  <c r="E10" i="8" l="1"/>
  <c r="E9" i="8"/>
  <c r="A55" i="8" l="1"/>
  <c r="A59" i="8"/>
  <c r="J58" i="8" l="1"/>
  <c r="J54" i="8"/>
  <c r="G32" i="8"/>
  <c r="J31" i="8"/>
  <c r="K31" i="8" s="1"/>
  <c r="I31" i="8"/>
  <c r="J30" i="8"/>
  <c r="L30" i="8" s="1"/>
  <c r="I30" i="8"/>
  <c r="J29" i="8"/>
  <c r="K29" i="8" s="1"/>
  <c r="I29" i="8"/>
  <c r="J28" i="8"/>
  <c r="K28" i="8" s="1"/>
  <c r="I28" i="8"/>
  <c r="J27" i="8"/>
  <c r="L27" i="8" s="1"/>
  <c r="I27" i="8"/>
  <c r="H32" i="8" s="1"/>
  <c r="J26" i="8"/>
  <c r="K26" i="8" s="1"/>
  <c r="I26" i="8"/>
  <c r="J25" i="8"/>
  <c r="K25" i="8" s="1"/>
  <c r="I25" i="8"/>
  <c r="J24" i="8"/>
  <c r="L24" i="8" s="1"/>
  <c r="I24" i="8"/>
  <c r="J23" i="8"/>
  <c r="K23" i="8" s="1"/>
  <c r="I23" i="8"/>
  <c r="J22" i="8"/>
  <c r="K22" i="8" s="1"/>
  <c r="I22" i="8"/>
  <c r="J21" i="8"/>
  <c r="L21" i="8" s="1"/>
  <c r="I21" i="8"/>
  <c r="J20" i="8"/>
  <c r="K20" i="8" s="1"/>
  <c r="I20" i="8"/>
  <c r="J19" i="8"/>
  <c r="K19" i="8" s="1"/>
  <c r="I19" i="8"/>
  <c r="J18" i="8"/>
  <c r="L18" i="8" s="1"/>
  <c r="I18" i="8"/>
  <c r="J17" i="8"/>
  <c r="I17" i="8"/>
  <c r="I16" i="8"/>
  <c r="L23" i="8" l="1"/>
  <c r="L29" i="8"/>
  <c r="L20" i="8"/>
  <c r="L26" i="8"/>
  <c r="A48" i="8"/>
  <c r="A43" i="8"/>
  <c r="L19" i="8"/>
  <c r="L22" i="8"/>
  <c r="L25" i="8"/>
  <c r="L28" i="8"/>
  <c r="L31" i="8"/>
  <c r="A44" i="8"/>
  <c r="A45" i="8"/>
  <c r="A46" i="8"/>
  <c r="K17" i="8"/>
  <c r="A47" i="8"/>
  <c r="A37" i="8"/>
  <c r="A49" i="8"/>
  <c r="A38" i="8"/>
  <c r="A50" i="8"/>
  <c r="K18" i="8"/>
  <c r="K21" i="8"/>
  <c r="K24" i="8"/>
  <c r="K27" i="8"/>
  <c r="K30" i="8"/>
  <c r="A39" i="8"/>
  <c r="A51" i="8"/>
  <c r="A40" i="8"/>
  <c r="L17" i="8"/>
  <c r="A41" i="8"/>
  <c r="A42" i="8"/>
  <c r="F32" i="8" l="1"/>
  <c r="I32" i="8" s="1"/>
  <c r="F9" i="6"/>
  <c r="B9" i="4"/>
  <c r="H8" i="8" s="1"/>
  <c r="F16" i="1"/>
  <c r="G13" i="6" l="1"/>
  <c r="G12" i="6"/>
  <c r="G11" i="6"/>
  <c r="A19" i="6" l="1"/>
  <c r="H18" i="6"/>
  <c r="B9" i="6"/>
  <c r="B8" i="6"/>
  <c r="B7" i="6"/>
  <c r="B6" i="6"/>
  <c r="N3" i="2"/>
  <c r="C16" i="2" l="1"/>
  <c r="E17" i="2"/>
  <c r="I19" i="4" l="1"/>
  <c r="F3" i="1"/>
  <c r="D19" i="4" l="1"/>
  <c r="C21" i="2" l="1"/>
  <c r="D29" i="4" l="1"/>
  <c r="D20" i="4" l="1"/>
  <c r="I20" i="4"/>
  <c r="D55" i="4"/>
  <c r="I29" i="4"/>
  <c r="F15" i="4"/>
  <c r="F50" i="4"/>
  <c r="F57" i="4"/>
  <c r="F58" i="4"/>
  <c r="F59" i="4"/>
  <c r="F56" i="4"/>
  <c r="F53" i="4"/>
  <c r="F45" i="4"/>
  <c r="F46" i="4"/>
  <c r="F47" i="4"/>
  <c r="F48" i="4"/>
  <c r="F49" i="4"/>
  <c r="F44" i="4"/>
  <c r="F40" i="4"/>
  <c r="F31" i="4"/>
  <c r="F32" i="4"/>
  <c r="F33" i="4"/>
  <c r="F34" i="4"/>
  <c r="F35" i="4"/>
  <c r="F36" i="4"/>
  <c r="F30" i="4"/>
  <c r="F22" i="4"/>
  <c r="F23" i="4"/>
  <c r="F24" i="4"/>
  <c r="F25" i="4"/>
  <c r="F26" i="4"/>
  <c r="F27" i="4"/>
  <c r="F28" i="4"/>
  <c r="F21" i="4"/>
  <c r="F13" i="4"/>
  <c r="F14" i="4"/>
  <c r="F12" i="4"/>
  <c r="B8" i="4" l="1"/>
  <c r="C8" i="8" s="1"/>
  <c r="B7" i="4"/>
  <c r="C7" i="8" s="1"/>
  <c r="B6" i="4"/>
  <c r="C6" i="8" s="1"/>
  <c r="B5" i="4"/>
  <c r="C5" i="8" s="1"/>
  <c r="C24" i="2"/>
  <c r="C23" i="2"/>
  <c r="K22" i="2"/>
  <c r="F22" i="2"/>
  <c r="C20" i="2"/>
  <c r="K16" i="2"/>
  <c r="C15" i="2"/>
  <c r="C14" i="2"/>
  <c r="F20" i="1"/>
  <c r="F19" i="1"/>
  <c r="F18" i="1"/>
  <c r="F17" i="1"/>
  <c r="F15" i="1"/>
  <c r="F14" i="1"/>
  <c r="F11" i="1"/>
  <c r="F10" i="1"/>
  <c r="F9" i="1"/>
  <c r="F8" i="1"/>
  <c r="F6" i="1"/>
  <c r="F5" i="1"/>
</calcChain>
</file>

<file path=xl/sharedStrings.xml><?xml version="1.0" encoding="utf-8"?>
<sst xmlns="http://schemas.openxmlformats.org/spreadsheetml/2006/main" count="261" uniqueCount="164">
  <si>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</si>
  <si>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</si>
  <si>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</si>
  <si>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</si>
  <si>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</si>
  <si>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</si>
  <si>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</si>
  <si>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</si>
  <si>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</si>
  <si>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</si>
  <si>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</si>
  <si>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</si>
  <si>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</si>
  <si>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</si>
  <si>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</si>
  <si>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</si>
  <si>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</si>
  <si>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</si>
  <si>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</si>
  <si>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</si>
  <si>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</si>
  <si>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</si>
  <si>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</si>
  <si>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医師・歯科医師免許</t>
    <rPh sb="0" eb="2">
      <t>イシ</t>
    </rPh>
    <rPh sb="3" eb="5">
      <t>シカ</t>
    </rPh>
    <rPh sb="5" eb="7">
      <t>イシ</t>
    </rPh>
    <rPh sb="7" eb="9">
      <t>メンキョ</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</si>
  <si>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</si>
  <si>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</si>
  <si>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</si>
  <si>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</si>
  <si>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</si>
  <si>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</si>
  <si>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</si>
  <si>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</si>
  <si>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 xml:space="preserve">　地域包括医療・ケア認定医の認定審査を受けたいので、 申請いたします。 </t>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</si>
  <si>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</si>
  <si>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</si>
  <si>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</si>
  <si>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</si>
  <si>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</si>
  <si>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</si>
  <si>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</si>
  <si>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</si>
  <si>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（1）地域包括医療・ケアの意義を理解し、指導している</t>
    <rPh sb="3" eb="5">
      <t>チイキ</t>
    </rPh>
    <rPh sb="5" eb="7">
      <t>ホウカツ</t>
    </rPh>
    <rPh sb="7" eb="9">
      <t>イリョウ</t>
    </rPh>
    <rPh sb="13" eb="15">
      <t>イギ</t>
    </rPh>
    <rPh sb="16" eb="18">
      <t>リカイ</t>
    </rPh>
    <rPh sb="20" eb="22">
      <t>シドウ</t>
    </rPh>
    <phoneticPr fontId="1"/>
  </si>
  <si>
    <t>（2）他科への紹介や連携を通して、患者を総合的に治療している</t>
    <rPh sb="3" eb="5">
      <t>タカ</t>
    </rPh>
    <rPh sb="7" eb="9">
      <t>ショウカイ</t>
    </rPh>
    <rPh sb="10" eb="12">
      <t>レンケイ</t>
    </rPh>
    <rPh sb="13" eb="14">
      <t>トオ</t>
    </rPh>
    <rPh sb="17" eb="19">
      <t>カンジャ</t>
    </rPh>
    <rPh sb="20" eb="23">
      <t>ソウゴウテキ</t>
    </rPh>
    <rPh sb="24" eb="26">
      <t>チリョウ</t>
    </rPh>
    <phoneticPr fontId="1"/>
  </si>
  <si>
    <t>（3）他院や他施設を紹介し、患者のクオリティの高い治療ができるようにマネジメントしている</t>
    <rPh sb="3" eb="5">
      <t>タイン</t>
    </rPh>
    <rPh sb="6" eb="7">
      <t>タ</t>
    </rPh>
    <rPh sb="7" eb="9">
      <t>シセツ</t>
    </rPh>
    <rPh sb="10" eb="12">
      <t>ショウカイ</t>
    </rPh>
    <rPh sb="14" eb="16">
      <t>カンジャ</t>
    </rPh>
    <rPh sb="23" eb="24">
      <t>タカ</t>
    </rPh>
    <rPh sb="25" eb="27">
      <t>チリョウ</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</si>
  <si>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</si>
  <si>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（4）患者や家族に生活指導できるように指導している</t>
    <rPh sb="3" eb="5">
      <t>カンジャ</t>
    </rPh>
    <rPh sb="6" eb="8">
      <t>カゾク</t>
    </rPh>
    <rPh sb="9" eb="11">
      <t>セイカツ</t>
    </rPh>
    <rPh sb="11" eb="13">
      <t>シドウ</t>
    </rPh>
    <rPh sb="19" eb="21">
      <t>シドウ</t>
    </rPh>
    <phoneticPr fontId="1"/>
  </si>
  <si>
    <t>（5）病院や診療所内の他職種のスタッフと一緒にチーム医療を行い、その意義を指導している</t>
    <rPh sb="3" eb="5">
      <t>ビョウイン</t>
    </rPh>
    <rPh sb="6" eb="9">
      <t>シンリョウジョ</t>
    </rPh>
    <rPh sb="9" eb="10">
      <t>ナイ</t>
    </rPh>
    <rPh sb="11" eb="12">
      <t>タ</t>
    </rPh>
    <rPh sb="12" eb="14">
      <t>ショクシュ</t>
    </rPh>
    <rPh sb="20" eb="22">
      <t>イッショ</t>
    </rPh>
    <rPh sb="26" eb="28">
      <t>イリョウ</t>
    </rPh>
    <rPh sb="29" eb="30">
      <t>オコナ</t>
    </rPh>
    <rPh sb="34" eb="36">
      <t>イギ</t>
    </rPh>
    <rPh sb="37" eb="39">
      <t>シドウ</t>
    </rPh>
    <phoneticPr fontId="1"/>
  </si>
  <si>
    <t>（6）医療保険制度を理解し、指導している</t>
    <rPh sb="3" eb="5">
      <t>イリョウ</t>
    </rPh>
    <rPh sb="5" eb="7">
      <t>ホケン</t>
    </rPh>
    <rPh sb="7" eb="9">
      <t>セイド</t>
    </rPh>
    <rPh sb="10" eb="12">
      <t>リカイ</t>
    </rPh>
    <rPh sb="14" eb="16">
      <t>シドウ</t>
    </rPh>
    <phoneticPr fontId="1"/>
  </si>
  <si>
    <t>（7）介護保険制度を理解し、利用し、指導している</t>
    <rPh sb="3" eb="5">
      <t>カイゴ</t>
    </rPh>
    <rPh sb="5" eb="7">
      <t>ホケン</t>
    </rPh>
    <rPh sb="7" eb="9">
      <t>セイド</t>
    </rPh>
    <rPh sb="10" eb="12">
      <t>リカイ</t>
    </rPh>
    <rPh sb="14" eb="16">
      <t>リヨウ</t>
    </rPh>
    <rPh sb="18" eb="20">
      <t>シドウ</t>
    </rPh>
    <phoneticPr fontId="1"/>
  </si>
  <si>
    <t>（8）治す医療だけでなく、障害のある患者やターミナルステージにいる患者を「支える医療」を指導している</t>
    <rPh sb="3" eb="4">
      <t>ナオ</t>
    </rPh>
    <rPh sb="5" eb="7">
      <t>イリョウ</t>
    </rPh>
    <rPh sb="13" eb="15">
      <t>ショウガイ</t>
    </rPh>
    <rPh sb="18" eb="20">
      <t>カンジャ</t>
    </rPh>
    <rPh sb="33" eb="35">
      <t>カンジャ</t>
    </rPh>
    <rPh sb="37" eb="38">
      <t>ササ</t>
    </rPh>
    <rPh sb="40" eb="42">
      <t>イリョウ</t>
    </rPh>
    <rPh sb="44" eb="46">
      <t>シドウ</t>
    </rPh>
    <phoneticPr fontId="1"/>
  </si>
  <si>
    <t>（9）次に掲げる項目に2項目以上該当している</t>
    <rPh sb="3" eb="4">
      <t>ツギ</t>
    </rPh>
    <rPh sb="5" eb="6">
      <t>カカ</t>
    </rPh>
    <rPh sb="8" eb="10">
      <t>コウモク</t>
    </rPh>
    <rPh sb="12" eb="14">
      <t>コウモク</t>
    </rPh>
    <rPh sb="14" eb="16">
      <t>イジョウ</t>
    </rPh>
    <rPh sb="16" eb="18">
      <t>ガイトウ</t>
    </rPh>
    <phoneticPr fontId="1"/>
  </si>
  <si>
    <t>自動入力</t>
    <rPh sb="0" eb="2">
      <t>ジドウ</t>
    </rPh>
    <rPh sb="2" eb="4">
      <t>ニュウリョク</t>
    </rPh>
    <phoneticPr fontId="1"/>
  </si>
  <si>
    <t>①在宅診療の技術や意義を指導している</t>
    <rPh sb="1" eb="3">
      <t>ザイタク</t>
    </rPh>
    <rPh sb="3" eb="5">
      <t>シンリョウ</t>
    </rPh>
    <rPh sb="6" eb="8">
      <t>ギジュツ</t>
    </rPh>
    <rPh sb="9" eb="11">
      <t>イギ</t>
    </rPh>
    <rPh sb="12" eb="14">
      <t>シドウ</t>
    </rPh>
    <phoneticPr fontId="1"/>
  </si>
  <si>
    <t>②老人保健施設や特別養護老人ホームなどで医師、歯科医師の役割を指導している</t>
    <rPh sb="1" eb="3">
      <t>ロウジン</t>
    </rPh>
    <rPh sb="3" eb="5">
      <t>ホケン</t>
    </rPh>
    <rPh sb="5" eb="7">
      <t>シセツ</t>
    </rPh>
    <rPh sb="8" eb="10">
      <t>トクベツ</t>
    </rPh>
    <rPh sb="10" eb="12">
      <t>ヨウゴ</t>
    </rPh>
    <rPh sb="12" eb="14">
      <t>ロウジン</t>
    </rPh>
    <rPh sb="20" eb="22">
      <t>イシ</t>
    </rPh>
    <rPh sb="23" eb="25">
      <t>シカ</t>
    </rPh>
    <rPh sb="25" eb="27">
      <t>イシ</t>
    </rPh>
    <rPh sb="28" eb="30">
      <t>ヤクワリ</t>
    </rPh>
    <rPh sb="31" eb="33">
      <t>シドウ</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</si>
  <si>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</si>
  <si>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</si>
  <si>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</si>
  <si>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</si>
  <si>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</si>
  <si>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③地域の健康づくり運動を指導している</t>
    <rPh sb="1" eb="3">
      <t>チイキ</t>
    </rPh>
    <rPh sb="4" eb="6">
      <t>ケンコウ</t>
    </rPh>
    <rPh sb="9" eb="11">
      <t>ウンドウ</t>
    </rPh>
    <rPh sb="12" eb="14">
      <t>シドウ</t>
    </rPh>
    <phoneticPr fontId="1"/>
  </si>
  <si>
    <t>④学校医のあり方を指導している</t>
    <rPh sb="1" eb="3">
      <t>ガッコウ</t>
    </rPh>
    <rPh sb="3" eb="4">
      <t>イ</t>
    </rPh>
    <rPh sb="7" eb="8">
      <t>カタ</t>
    </rPh>
    <rPh sb="9" eb="11">
      <t>シドウ</t>
    </rPh>
    <phoneticPr fontId="1"/>
  </si>
  <si>
    <t>⑤予防接種や学校・企業の健診のあり方を指導している</t>
    <rPh sb="1" eb="3">
      <t>ヨボウ</t>
    </rPh>
    <rPh sb="3" eb="5">
      <t>セッシュ</t>
    </rPh>
    <rPh sb="6" eb="8">
      <t>ガッコウ</t>
    </rPh>
    <rPh sb="9" eb="11">
      <t>キギョウ</t>
    </rPh>
    <rPh sb="12" eb="14">
      <t>ケンシン</t>
    </rPh>
    <rPh sb="17" eb="18">
      <t>カタ</t>
    </rPh>
    <rPh sb="19" eb="21">
      <t>シドウ</t>
    </rPh>
    <phoneticPr fontId="1"/>
  </si>
  <si>
    <t>⑥地域における障害者の会のイベントやスポーツ大会を、医師、歯科医師としてサポートするあり方を指導している</t>
    <rPh sb="1" eb="3">
      <t>チイキ</t>
    </rPh>
    <rPh sb="7" eb="10">
      <t>ショウガイシャ</t>
    </rPh>
    <rPh sb="11" eb="12">
      <t>カイ</t>
    </rPh>
    <rPh sb="22" eb="24">
      <t>タイカイ</t>
    </rPh>
    <rPh sb="26" eb="28">
      <t>イシ</t>
    </rPh>
    <rPh sb="29" eb="31">
      <t>シカ</t>
    </rPh>
    <rPh sb="31" eb="33">
      <t>イシ</t>
    </rPh>
    <rPh sb="44" eb="45">
      <t>カタ</t>
    </rPh>
    <rPh sb="46" eb="48">
      <t>シドウ</t>
    </rPh>
    <phoneticPr fontId="1"/>
  </si>
  <si>
    <t>⑦その他、医師、歯科医師として地域で支援することを指導している</t>
    <rPh sb="3" eb="4">
      <t>タ</t>
    </rPh>
    <rPh sb="5" eb="7">
      <t>イシ</t>
    </rPh>
    <rPh sb="8" eb="10">
      <t>シカ</t>
    </rPh>
    <rPh sb="10" eb="12">
      <t>イシ</t>
    </rPh>
    <rPh sb="15" eb="17">
      <t>チイキ</t>
    </rPh>
    <rPh sb="18" eb="20">
      <t>シエン</t>
    </rPh>
    <rPh sb="25" eb="27">
      <t>シドウ</t>
    </rPh>
    <phoneticPr fontId="1"/>
  </si>
  <si>
    <t>■地域包括医療・ケアへの取り組み実績年数</t>
    <rPh sb="1" eb="3">
      <t>チイキ</t>
    </rPh>
    <rPh sb="3" eb="5">
      <t>ホウカツ</t>
    </rPh>
    <rPh sb="5" eb="7">
      <t>イリョウ</t>
    </rPh>
    <rPh sb="12" eb="13">
      <t>ト</t>
    </rPh>
    <rPh sb="14" eb="15">
      <t>ク</t>
    </rPh>
    <rPh sb="16" eb="18">
      <t>ジッセキ</t>
    </rPh>
    <rPh sb="18" eb="20">
      <t>ネンスウ</t>
    </rPh>
    <phoneticPr fontId="1"/>
  </si>
  <si>
    <t>②取り組みの概要</t>
    <rPh sb="1" eb="2">
      <t>ト</t>
    </rPh>
    <rPh sb="3" eb="4">
      <t>ク</t>
    </rPh>
    <rPh sb="6" eb="8">
      <t>ガイヨウ</t>
    </rPh>
    <phoneticPr fontId="1"/>
  </si>
  <si>
    <t>＜教育・指導に関して＞</t>
    <rPh sb="1" eb="3">
      <t>キョウイク</t>
    </rPh>
    <rPh sb="4" eb="6">
      <t>シドウ</t>
    </rPh>
    <rPh sb="7" eb="8">
      <t>カン</t>
    </rPh>
    <phoneticPr fontId="1"/>
  </si>
  <si>
    <t>①医師、歯科医師、看護師その他のコメディカル（介護職種を含む）（これらの教育課程にある者を含む）を対象とする教育指導経験が豊富である</t>
    <rPh sb="1" eb="3">
      <t>イシ</t>
    </rPh>
    <rPh sb="4" eb="6">
      <t>シカ</t>
    </rPh>
    <rPh sb="6" eb="8">
      <t>イシ</t>
    </rPh>
    <rPh sb="9" eb="11">
      <t>カンゴ</t>
    </rPh>
    <rPh sb="11" eb="12">
      <t>シ</t>
    </rPh>
    <rPh sb="14" eb="15">
      <t>タ</t>
    </rPh>
    <rPh sb="23" eb="25">
      <t>カイゴ</t>
    </rPh>
    <rPh sb="25" eb="27">
      <t>ショクシュ</t>
    </rPh>
    <rPh sb="28" eb="29">
      <t>フク</t>
    </rPh>
    <rPh sb="36" eb="38">
      <t>キョウイク</t>
    </rPh>
    <rPh sb="38" eb="40">
      <t>カテイ</t>
    </rPh>
    <rPh sb="43" eb="44">
      <t>モノ</t>
    </rPh>
    <rPh sb="45" eb="46">
      <t>フク</t>
    </rPh>
    <rPh sb="49" eb="51">
      <t>タイショウ</t>
    </rPh>
    <rPh sb="54" eb="56">
      <t>キョウイク</t>
    </rPh>
    <rPh sb="56" eb="58">
      <t>シドウ</t>
    </rPh>
    <rPh sb="58" eb="60">
      <t>ケイケン</t>
    </rPh>
    <rPh sb="61" eb="63">
      <t>ホウフ</t>
    </rPh>
    <phoneticPr fontId="1"/>
  </si>
  <si>
    <t>②次の臨床研修指導医講習会への参加経験がある（ディレクター・タスクフォース・受講者としての参加実績いずれも可）</t>
    <rPh sb="1" eb="2">
      <t>ツギ</t>
    </rPh>
    <rPh sb="3" eb="5">
      <t>リンショウ</t>
    </rPh>
    <rPh sb="5" eb="7">
      <t>ケンシュウ</t>
    </rPh>
    <rPh sb="7" eb="10">
      <t>シドウイ</t>
    </rPh>
    <rPh sb="10" eb="13">
      <t>コウシュウカイ</t>
    </rPh>
    <rPh sb="15" eb="17">
      <t>サンカ</t>
    </rPh>
    <rPh sb="17" eb="19">
      <t>ケイケン</t>
    </rPh>
    <rPh sb="38" eb="41">
      <t>ジュコウシャ</t>
    </rPh>
    <rPh sb="45" eb="47">
      <t>サンカ</t>
    </rPh>
    <rPh sb="47" eb="49">
      <t>ジッセキ</t>
    </rPh>
    <rPh sb="53" eb="54">
      <t>カ</t>
    </rPh>
    <phoneticPr fontId="1"/>
  </si>
  <si>
    <t>a.富士研ワークショップ</t>
    <rPh sb="2" eb="5">
      <t>フジケン</t>
    </rPh>
    <phoneticPr fontId="1"/>
  </si>
  <si>
    <t>c.国診協・全自病協共催指導医養成講習会</t>
    <rPh sb="2" eb="5">
      <t>コクシンキョウ</t>
    </rPh>
    <rPh sb="6" eb="10">
      <t>ゼンジビョウキョウ</t>
    </rPh>
    <rPh sb="10" eb="12">
      <t>キョウサイ</t>
    </rPh>
    <rPh sb="12" eb="15">
      <t>シドウイ</t>
    </rPh>
    <rPh sb="15" eb="17">
      <t>ヨウセイ</t>
    </rPh>
    <rPh sb="17" eb="20">
      <t>コウシュウカイ</t>
    </rPh>
    <phoneticPr fontId="1"/>
  </si>
  <si>
    <t>d.その他、厚生労働省が定める開催基準に該当していることとして確認されている講習会又は厚生労働省が後援した講習会</t>
    <rPh sb="4" eb="5">
      <t>タ</t>
    </rPh>
    <rPh sb="6" eb="8">
      <t>コウセイ</t>
    </rPh>
    <rPh sb="8" eb="11">
      <t>ロウドウショウ</t>
    </rPh>
    <rPh sb="12" eb="13">
      <t>サダ</t>
    </rPh>
    <rPh sb="15" eb="17">
      <t>カイサイ</t>
    </rPh>
    <rPh sb="17" eb="19">
      <t>キジュン</t>
    </rPh>
    <rPh sb="20" eb="22">
      <t>ガイトウ</t>
    </rPh>
    <rPh sb="31" eb="33">
      <t>カクニン</t>
    </rPh>
    <rPh sb="38" eb="41">
      <t>コウシュウカイ</t>
    </rPh>
    <rPh sb="41" eb="42">
      <t>マタ</t>
    </rPh>
    <rPh sb="43" eb="45">
      <t>コウセイ</t>
    </rPh>
    <rPh sb="45" eb="48">
      <t>ロウドウショウ</t>
    </rPh>
    <rPh sb="49" eb="51">
      <t>コウエン</t>
    </rPh>
    <rPh sb="53" eb="56">
      <t>コウシュウカイ</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</si>
  <si>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</si>
  <si>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</si>
  <si>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</si>
  <si>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</si>
  <si>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</si>
  <si>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</si>
  <si>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</si>
  <si>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</si>
  <si>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</si>
  <si>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</si>
  <si>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</si>
  <si>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</si>
  <si>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t>
    <phoneticPr fontId="1"/>
  </si>
  <si>
    <t>　 をクリックして選択</t>
    <rPh sb="9" eb="11">
      <t>センタク</t>
    </rPh>
    <phoneticPr fontId="1"/>
  </si>
  <si>
    <t xml:space="preserve">  　　 医師　  　　 歯科医師</t>
    <rPh sb="5" eb="7">
      <t>イシ</t>
    </rPh>
    <rPh sb="13" eb="15">
      <t>シカ</t>
    </rPh>
    <rPh sb="15" eb="17">
      <t>イシ</t>
    </rPh>
    <phoneticPr fontId="1"/>
  </si>
  <si>
    <t>b.臨床研修開発ワークショップ</t>
    <rPh sb="2" eb="4">
      <t>リンショウ</t>
    </rPh>
    <rPh sb="4" eb="6">
      <t>ケンシュウ</t>
    </rPh>
    <rPh sb="6" eb="8">
      <t>カイハツ</t>
    </rPh>
    <phoneticPr fontId="1"/>
  </si>
  <si>
    <t xml:space="preserve"> ◇次の（1）～（5）の項目の内、2項目以上に「該当」している</t>
    <rPh sb="2" eb="3">
      <t>ツギ</t>
    </rPh>
    <rPh sb="12" eb="14">
      <t>コウモク</t>
    </rPh>
    <rPh sb="15" eb="16">
      <t>ウチ</t>
    </rPh>
    <rPh sb="18" eb="22">
      <t>コウモクイジョウ</t>
    </rPh>
    <rPh sb="24" eb="26">
      <t>ガイトウ</t>
    </rPh>
    <phoneticPr fontId="1"/>
  </si>
  <si>
    <t xml:space="preserve"> ◇次の（6）～（9）の項目の内、2項目以上に「該当」している</t>
    <rPh sb="2" eb="3">
      <t>ツギ</t>
    </rPh>
    <rPh sb="12" eb="14">
      <t>コウモク</t>
    </rPh>
    <rPh sb="15" eb="16">
      <t>ウチ</t>
    </rPh>
    <rPh sb="18" eb="22">
      <t>コウモクイジョウ</t>
    </rPh>
    <rPh sb="24" eb="26">
      <t>ガイトウ</t>
    </rPh>
    <phoneticPr fontId="1"/>
  </si>
  <si>
    <t>印</t>
    <phoneticPr fontId="4"/>
  </si>
  <si>
    <t>（様式第１号の２）</t>
    <phoneticPr fontId="1"/>
  </si>
  <si>
    <t>【新規】地域包括医療・ケア認定審査申請書　別添2の2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</si>
  <si>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地域包括医療・ケア認定申請（新規・特例認定医）</t>
    <rPh sb="0" eb="2">
      <t>チイキ</t>
    </rPh>
    <rPh sb="2" eb="4">
      <t>ホウカツ</t>
    </rPh>
    <rPh sb="4" eb="6">
      <t>イリョウ</t>
    </rPh>
    <rPh sb="9" eb="11">
      <t>ニンテイ</t>
    </rPh>
    <rPh sb="11" eb="13">
      <t>シンセイ</t>
    </rPh>
    <rPh sb="14" eb="16">
      <t>シンキ</t>
    </rPh>
    <rPh sb="17" eb="19">
      <t>トクレイ</t>
    </rPh>
    <rPh sb="19" eb="21">
      <t>ニンテイ</t>
    </rPh>
    <rPh sb="21" eb="22">
      <t>イ</t>
    </rPh>
    <phoneticPr fontId="1"/>
  </si>
  <si>
    <t>【新規】地域包括医療・ケア実践申立書　別添2の4</t>
    <rPh sb="1" eb="3">
      <t>シンキ</t>
    </rPh>
    <rPh sb="4" eb="6">
      <t>チイキ</t>
    </rPh>
    <rPh sb="6" eb="8">
      <t>ホウカツ</t>
    </rPh>
    <rPh sb="8" eb="10">
      <t>イリョウ</t>
    </rPh>
    <rPh sb="13" eb="15">
      <t>ジッセン</t>
    </rPh>
    <rPh sb="15" eb="18">
      <t>モウシタテショ</t>
    </rPh>
    <rPh sb="19" eb="21">
      <t>ベッテン</t>
    </rPh>
    <phoneticPr fontId="1"/>
  </si>
  <si>
    <t>■推薦者（所属施設長（院長等）もしくは認定を受けている医師又は歯科医師)がご記入下さい。</t>
    <phoneticPr fontId="1"/>
  </si>
  <si>
    <t>＜推薦者情報＞</t>
    <rPh sb="1" eb="4">
      <t>スイセンシャ</t>
    </rPh>
    <rPh sb="4" eb="6">
      <t>ジョウホウ</t>
    </rPh>
    <phoneticPr fontId="1"/>
  </si>
  <si>
    <t>所属施設名称</t>
    <rPh sb="0" eb="2">
      <t>ショゾク</t>
    </rPh>
    <rPh sb="2" eb="4">
      <t>シセツ</t>
    </rPh>
    <rPh sb="4" eb="6">
      <t>メイショウ</t>
    </rPh>
    <phoneticPr fontId="1"/>
  </si>
  <si>
    <t>所属施設住所</t>
    <rPh sb="0" eb="2">
      <t>ショゾク</t>
    </rPh>
    <rPh sb="2" eb="4">
      <t>シセツ</t>
    </rPh>
    <rPh sb="4" eb="6">
      <t>ジュウショ</t>
    </rPh>
    <phoneticPr fontId="1"/>
  </si>
  <si>
    <t>推薦者の地域包括医療・ケア認定番号</t>
  </si>
  <si>
    <t>印</t>
    <rPh sb="0" eb="1">
      <t>イン</t>
    </rPh>
    <phoneticPr fontId="1"/>
  </si>
  <si>
    <t>地域包括医療・ケアの取組みに関する評価等
（申請者が関わり過去５年間に取り組んだ地域包括医療・ケアに関する取組状況の評価について、1200字～1500字にまとめて記入願います。)</t>
    <rPh sb="14" eb="15">
      <t>カン</t>
    </rPh>
    <rPh sb="17" eb="20">
      <t>ヒョウカトウ</t>
    </rPh>
    <rPh sb="53" eb="55">
      <t>トリクミ</t>
    </rPh>
    <rPh sb="55" eb="57">
      <t>ジョウキョウ</t>
    </rPh>
    <rPh sb="58" eb="60">
      <t>ヒョウカ</t>
    </rPh>
    <rPh sb="69" eb="70">
      <t>ジ</t>
    </rPh>
    <rPh sb="75" eb="76">
      <t>ジ</t>
    </rPh>
    <rPh sb="81" eb="83">
      <t>キニュウ</t>
    </rPh>
    <rPh sb="83" eb="84">
      <t>ネガ</t>
    </rPh>
    <phoneticPr fontId="4"/>
  </si>
  <si>
    <t>所属施設名称、役職</t>
    <rPh sb="0" eb="2">
      <t>ショゾク</t>
    </rPh>
    <rPh sb="2" eb="4">
      <t>シセツ</t>
    </rPh>
    <rPh sb="4" eb="6">
      <t>メイショウ</t>
    </rPh>
    <rPh sb="7" eb="9">
      <t>ヤクショク</t>
    </rPh>
    <phoneticPr fontId="1"/>
  </si>
  <si>
    <t>医師</t>
    <rPh sb="0" eb="2">
      <t>イシ</t>
    </rPh>
    <phoneticPr fontId="1"/>
  </si>
  <si>
    <t>歯科医師</t>
    <rPh sb="0" eb="2">
      <t>シカ</t>
    </rPh>
    <rPh sb="2" eb="4">
      <t>イシ</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</si>
  <si>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</si>
  <si>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</si>
  <si>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</si>
  <si>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</si>
  <si>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</si>
  <si>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</si>
  <si>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</si>
  <si>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</si>
  <si>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□地域包括医療・ケア認定申請書（【新規】特例認定医）の提出方法</t>
    <rPh sb="1" eb="3">
      <t>チイキ</t>
    </rPh>
    <rPh sb="3" eb="5">
      <t>ホウカツ</t>
    </rPh>
    <rPh sb="5" eb="7">
      <t>イリョウ</t>
    </rPh>
    <rPh sb="10" eb="12">
      <t>ニンテイ</t>
    </rPh>
    <rPh sb="12" eb="15">
      <t>シンセイショ</t>
    </rPh>
    <rPh sb="17" eb="19">
      <t>シンキ</t>
    </rPh>
    <rPh sb="20" eb="22">
      <t>トクレイ</t>
    </rPh>
    <rPh sb="22" eb="24">
      <t>ニンテイ</t>
    </rPh>
    <rPh sb="24" eb="25">
      <t>イ</t>
    </rPh>
    <rPh sb="27" eb="29">
      <t>テイシュツ</t>
    </rPh>
    <rPh sb="29" eb="31">
      <t>ホウホウ</t>
    </rPh>
    <phoneticPr fontId="1"/>
  </si>
  <si>
    <r>
      <t>〔1〕.下記シート【様式第1号の2_入力項目】【別添2の2_入力項目】【別添2の3_実践申立書】の「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8" eb="20">
      <t>ニュウリョク</t>
    </rPh>
    <rPh sb="20" eb="22">
      <t>コウモク</t>
    </rPh>
    <rPh sb="24" eb="26">
      <t>ベッテン</t>
    </rPh>
    <rPh sb="30" eb="32">
      <t>ニュウリョク</t>
    </rPh>
    <rPh sb="32" eb="34">
      <t>コウモク</t>
    </rPh>
    <rPh sb="36" eb="38">
      <t>ベッテン</t>
    </rPh>
    <rPh sb="42" eb="44">
      <t>ジッセン</t>
    </rPh>
    <rPh sb="44" eb="47">
      <t>モウシタテショ</t>
    </rPh>
    <rPh sb="51" eb="54">
      <t>ミニュウリョク</t>
    </rPh>
    <rPh sb="59" eb="60">
      <t>ミ</t>
    </rPh>
    <rPh sb="60" eb="62">
      <t>センタク</t>
    </rPh>
    <rPh sb="67" eb="69">
      <t>ヒョウジ</t>
    </rPh>
    <rPh sb="74" eb="76">
      <t>コウモク</t>
    </rPh>
    <rPh sb="77" eb="79">
      <t>ヒツヨウ</t>
    </rPh>
    <rPh sb="79" eb="81">
      <t>ジコウ</t>
    </rPh>
    <rPh sb="82" eb="84">
      <t>キニュウ</t>
    </rPh>
    <rPh sb="88" eb="90">
      <t>センタク</t>
    </rPh>
    <phoneticPr fontId="1"/>
  </si>
  <si>
    <r>
      <t>〔2〕下記シート【別添2の4_推薦理由書】の「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」と表示されている項目について</t>
    </r>
    <r>
      <rPr>
        <b/>
        <u/>
        <sz val="11"/>
        <color theme="1"/>
        <rFont val="UD デジタル 教科書体 NK-R"/>
        <family val="1"/>
        <charset val="128"/>
      </rPr>
      <t>推薦者の方</t>
    </r>
    <r>
      <rPr>
        <sz val="11"/>
        <color theme="1"/>
        <rFont val="UD デジタル 教科書体 NK-R"/>
        <family val="1"/>
        <charset val="128"/>
      </rPr>
      <t>が必要事項を
記入もしくは選択してください。</t>
    </r>
    <rPh sb="3" eb="5">
      <t>カキ</t>
    </rPh>
    <rPh sb="9" eb="11">
      <t>ベッテン</t>
    </rPh>
    <rPh sb="15" eb="17">
      <t>スイセン</t>
    </rPh>
    <rPh sb="17" eb="20">
      <t>リユウショ</t>
    </rPh>
    <rPh sb="39" eb="41">
      <t>ヒョウジ</t>
    </rPh>
    <rPh sb="46" eb="48">
      <t>コウモク</t>
    </rPh>
    <rPh sb="52" eb="55">
      <t>スイセンシャ</t>
    </rPh>
    <rPh sb="56" eb="57">
      <t>カタ</t>
    </rPh>
    <rPh sb="58" eb="60">
      <t>ヒツヨウ</t>
    </rPh>
    <rPh sb="60" eb="62">
      <t>ジコウ</t>
    </rPh>
    <rPh sb="64" eb="66">
      <t>キニュウ</t>
    </rPh>
    <rPh sb="70" eb="72">
      <t>センタク</t>
    </rPh>
    <phoneticPr fontId="1"/>
  </si>
  <si>
    <r>
      <t>〔4〕.〔2〕で必要事項を記入した</t>
    </r>
    <r>
      <rPr>
        <b/>
        <u/>
        <sz val="11"/>
        <color theme="1"/>
        <rFont val="UD デジタル 教科書体 NK-R"/>
        <family val="1"/>
        <charset val="128"/>
      </rPr>
      <t>【別添2の4_推薦理由書】を印刷し、〈推薦者情報〉の押印欄に押印</t>
    </r>
    <r>
      <rPr>
        <sz val="11"/>
        <color theme="1"/>
        <rFont val="UD デジタル 教科書体 NK-R"/>
        <family val="1"/>
        <charset val="128"/>
      </rPr>
      <t>してください。</t>
    </r>
    <rPh sb="8" eb="10">
      <t>ヒツヨウ</t>
    </rPh>
    <rPh sb="10" eb="12">
      <t>ジコウ</t>
    </rPh>
    <rPh sb="13" eb="15">
      <t>キニュウ</t>
    </rPh>
    <rPh sb="18" eb="20">
      <t>ベッテン</t>
    </rPh>
    <rPh sb="24" eb="26">
      <t>スイセン</t>
    </rPh>
    <rPh sb="26" eb="29">
      <t>リユウショ</t>
    </rPh>
    <rPh sb="31" eb="33">
      <t>インサツ</t>
    </rPh>
    <rPh sb="36" eb="39">
      <t>スイセンシャ</t>
    </rPh>
    <rPh sb="39" eb="41">
      <t>ジョウホウ</t>
    </rPh>
    <rPh sb="43" eb="45">
      <t>オウイン</t>
    </rPh>
    <rPh sb="45" eb="46">
      <t>ラン</t>
    </rPh>
    <rPh sb="47" eb="49">
      <t>オウイン</t>
    </rPh>
    <phoneticPr fontId="1"/>
  </si>
  <si>
    <r>
      <t>〔6〕.〔3〕及び〔4〕にて印刷、押印した</t>
    </r>
    <r>
      <rPr>
        <b/>
        <u/>
        <sz val="11"/>
        <color theme="1"/>
        <rFont val="UD デジタル 教科書体 NK-R"/>
        <family val="1"/>
        <charset val="128"/>
      </rPr>
      <t>【様式第1号の2_出力シート】【別添2の4_推薦理由書】を国診協事務局まで郵送</t>
    </r>
    <r>
      <rPr>
        <sz val="11"/>
        <color theme="1"/>
        <rFont val="UD デジタル 教科書体 NK-R"/>
        <family val="1"/>
        <charset val="128"/>
      </rPr>
      <t>をお願いします。</t>
    </r>
    <rPh sb="7" eb="8">
      <t>オヨ</t>
    </rPh>
    <rPh sb="14" eb="16">
      <t>インサツ</t>
    </rPh>
    <rPh sb="17" eb="19">
      <t>オウイン</t>
    </rPh>
    <rPh sb="22" eb="24">
      <t>ヨウシキ</t>
    </rPh>
    <rPh sb="24" eb="25">
      <t>ダイ</t>
    </rPh>
    <rPh sb="26" eb="27">
      <t>ゴウ</t>
    </rPh>
    <rPh sb="30" eb="32">
      <t>シュツリョク</t>
    </rPh>
    <rPh sb="37" eb="39">
      <t>ベッテン</t>
    </rPh>
    <rPh sb="43" eb="45">
      <t>スイセン</t>
    </rPh>
    <rPh sb="45" eb="48">
      <t>リユウショ</t>
    </rPh>
    <rPh sb="50" eb="53">
      <t>コクシンキョウ</t>
    </rPh>
    <rPh sb="53" eb="56">
      <t>ジムキョク</t>
    </rPh>
    <rPh sb="58" eb="60">
      <t>ユウソウ</t>
    </rPh>
    <rPh sb="62" eb="63">
      <t>ネガ</t>
    </rPh>
    <phoneticPr fontId="1"/>
  </si>
  <si>
    <t>性別</t>
    <rPh sb="0" eb="2">
      <t>セイベツ</t>
    </rPh>
    <phoneticPr fontId="1"/>
  </si>
  <si>
    <t xml:space="preserve">  　　 男性　  　　 女性</t>
    <rPh sb="5" eb="7">
      <t>ダンセイ</t>
    </rPh>
    <rPh sb="13" eb="15">
      <t>ジョセイ</t>
    </rPh>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</si>
  <si>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4" eb="25">
      <t>レイ</t>
    </rPh>
    <rPh sb="30" eb="31">
      <t>ネン</t>
    </rPh>
    <rPh sb="32" eb="33">
      <t>ガツ</t>
    </rPh>
    <phoneticPr fontId="1"/>
  </si>
  <si>
    <t>（設問①に該当する理由）
※指導対象者、指導内容について詳細をご記載ください</t>
    <rPh sb="1" eb="3">
      <t>セツモン</t>
    </rPh>
    <rPh sb="5" eb="7">
      <t>ガイトウ</t>
    </rPh>
    <rPh sb="9" eb="11">
      <t>リユウ</t>
    </rPh>
    <rPh sb="14" eb="19">
      <t>シドウタイショウシャ</t>
    </rPh>
    <rPh sb="20" eb="24">
      <t>シドウナイヨウ</t>
    </rPh>
    <rPh sb="28" eb="30">
      <t>ショウサイ</t>
    </rPh>
    <rPh sb="32" eb="34">
      <t>キサイ</t>
    </rPh>
    <phoneticPr fontId="26"/>
  </si>
  <si>
    <t>＜申請者情報＞</t>
    <rPh sb="1" eb="4">
      <t>シンセイシャ</t>
    </rPh>
    <rPh sb="4" eb="6">
      <t>ジョウホウ</t>
    </rPh>
    <phoneticPr fontId="26"/>
  </si>
  <si>
    <t>施設名称</t>
    <rPh sb="0" eb="2">
      <t>シセツ</t>
    </rPh>
    <rPh sb="2" eb="4">
      <t>メイショウ</t>
    </rPh>
    <phoneticPr fontId="26"/>
  </si>
  <si>
    <t>施設住所</t>
    <rPh sb="0" eb="2">
      <t>シセツ</t>
    </rPh>
    <rPh sb="2" eb="4">
      <t>ジュウショ</t>
    </rPh>
    <phoneticPr fontId="26"/>
  </si>
  <si>
    <t>氏名</t>
    <rPh sb="0" eb="2">
      <t>シメイ</t>
    </rPh>
    <phoneticPr fontId="26"/>
  </si>
  <si>
    <t>職種</t>
    <rPh sb="0" eb="2">
      <t>ショクシュ</t>
    </rPh>
    <phoneticPr fontId="26"/>
  </si>
  <si>
    <t>性別</t>
    <rPh sb="0" eb="2">
      <t>セイベツ</t>
    </rPh>
    <phoneticPr fontId="26"/>
  </si>
  <si>
    <t>医師・歯科医師
免許</t>
    <rPh sb="0" eb="2">
      <t>イシ</t>
    </rPh>
    <rPh sb="3" eb="5">
      <t>シカ</t>
    </rPh>
    <rPh sb="5" eb="7">
      <t>イシ</t>
    </rPh>
    <rPh sb="8" eb="10">
      <t>メンキョ</t>
    </rPh>
    <phoneticPr fontId="26"/>
  </si>
  <si>
    <t>取得年月日</t>
    <rPh sb="0" eb="2">
      <t>シュトク</t>
    </rPh>
    <rPh sb="2" eb="5">
      <t>ネンガッピ</t>
    </rPh>
    <phoneticPr fontId="26"/>
  </si>
  <si>
    <t>番号</t>
    <rPh sb="0" eb="2">
      <t>バンゴウ</t>
    </rPh>
    <phoneticPr fontId="26"/>
  </si>
  <si>
    <t>専門医</t>
    <rPh sb="0" eb="3">
      <t>センモンイ</t>
    </rPh>
    <phoneticPr fontId="26"/>
  </si>
  <si>
    <t>取得専門医名称</t>
    <rPh sb="0" eb="2">
      <t>シュトク</t>
    </rPh>
    <rPh sb="2" eb="4">
      <t>センモン</t>
    </rPh>
    <rPh sb="4" eb="5">
      <t>イ</t>
    </rPh>
    <rPh sb="5" eb="7">
      <t>メイショウ</t>
    </rPh>
    <phoneticPr fontId="26"/>
  </si>
  <si>
    <r>
      <rPr>
        <sz val="10"/>
        <color indexed="10"/>
        <rFont val="ＭＳ 明朝"/>
        <family val="1"/>
        <charset val="128"/>
      </rPr>
      <t>(例)</t>
    </r>
    <r>
      <rPr>
        <sz val="10"/>
        <color indexed="8"/>
        <rFont val="ＭＳ 明朝"/>
        <family val="1"/>
        <charset val="128"/>
      </rPr>
      <t>○○専門医</t>
    </r>
    <rPh sb="1" eb="2">
      <t>レイ</t>
    </rPh>
    <rPh sb="5" eb="7">
      <t>センモン</t>
    </rPh>
    <rPh sb="7" eb="8">
      <t>イ</t>
    </rPh>
    <phoneticPr fontId="26"/>
  </si>
  <si>
    <r>
      <rPr>
        <sz val="10"/>
        <color indexed="10"/>
        <rFont val="ＭＳ 明朝"/>
        <family val="1"/>
        <charset val="128"/>
      </rPr>
      <t>（例）</t>
    </r>
    <r>
      <rPr>
        <sz val="10"/>
        <color indexed="8"/>
        <rFont val="ＭＳ 明朝"/>
        <family val="1"/>
        <charset val="128"/>
      </rPr>
      <t>2003/2/1</t>
    </r>
    <rPh sb="1" eb="2">
      <t>レイ</t>
    </rPh>
    <phoneticPr fontId="26"/>
  </si>
  <si>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26"/>
  </si>
  <si>
    <t>実践</t>
    <rPh sb="0" eb="2">
      <t>ジッセン</t>
    </rPh>
    <phoneticPr fontId="26"/>
  </si>
  <si>
    <t>勤務施設名称</t>
    <rPh sb="0" eb="2">
      <t>キンム</t>
    </rPh>
    <rPh sb="2" eb="4">
      <t>シセツ</t>
    </rPh>
    <rPh sb="4" eb="6">
      <t>メイショウ</t>
    </rPh>
    <phoneticPr fontId="26"/>
  </si>
  <si>
    <t>役職・職種</t>
    <rPh sb="0" eb="2">
      <t>ヤクショク</t>
    </rPh>
    <rPh sb="3" eb="5">
      <t>ショクシュ</t>
    </rPh>
    <phoneticPr fontId="26"/>
  </si>
  <si>
    <t>勤務期間</t>
    <rPh sb="0" eb="4">
      <t>キンムキカン</t>
    </rPh>
    <phoneticPr fontId="26"/>
  </si>
  <si>
    <t>勤務年数</t>
    <rPh sb="0" eb="2">
      <t>キンム</t>
    </rPh>
    <rPh sb="2" eb="4">
      <t>ネンスウ</t>
    </rPh>
    <phoneticPr fontId="26"/>
  </si>
  <si>
    <t>（例）○</t>
    <rPh sb="1" eb="2">
      <t>レイ</t>
    </rPh>
    <phoneticPr fontId="26"/>
  </si>
  <si>
    <t>●●病院</t>
    <rPh sb="2" eb="4">
      <t>ビョウイン</t>
    </rPh>
    <phoneticPr fontId="26"/>
  </si>
  <si>
    <t>医員</t>
    <rPh sb="0" eb="2">
      <t>イイン</t>
    </rPh>
    <phoneticPr fontId="26"/>
  </si>
  <si>
    <t>～</t>
    <phoneticPr fontId="26"/>
  </si>
  <si>
    <r>
      <t xml:space="preserve">うち地域包括医療・ケアに関わった年数
</t>
    </r>
    <r>
      <rPr>
        <sz val="10"/>
        <color indexed="10"/>
        <rFont val="ＭＳ 明朝"/>
        <family val="1"/>
        <charset val="128"/>
      </rPr>
      <t>注1）「実践」欄に「○」を記入した施設での勤務年数合計</t>
    </r>
    <r>
      <rPr>
        <sz val="10"/>
        <color indexed="8"/>
        <rFont val="ＭＳ 明朝"/>
        <family val="1"/>
        <charset val="128"/>
      </rPr>
      <t xml:space="preserve">
</t>
    </r>
    <r>
      <rPr>
        <sz val="10"/>
        <color indexed="10"/>
        <rFont val="ＭＳ 明朝"/>
        <family val="1"/>
        <charset val="128"/>
      </rPr>
      <t>注2）</t>
    </r>
    <r>
      <rPr>
        <u/>
        <sz val="10"/>
        <color indexed="10"/>
        <rFont val="ＭＳ 明朝"/>
        <family val="1"/>
        <charset val="128"/>
      </rPr>
      <t>初期臨床研修期間を除く</t>
    </r>
    <rPh sb="2" eb="4">
      <t>チイキ</t>
    </rPh>
    <rPh sb="4" eb="6">
      <t>ホウカツ</t>
    </rPh>
    <rPh sb="6" eb="8">
      <t>イリョウ</t>
    </rPh>
    <rPh sb="12" eb="13">
      <t>カカ</t>
    </rPh>
    <rPh sb="16" eb="18">
      <t>ネンスウ</t>
    </rPh>
    <rPh sb="19" eb="20">
      <t>チュウ</t>
    </rPh>
    <rPh sb="23" eb="25">
      <t>ジッセン</t>
    </rPh>
    <rPh sb="26" eb="27">
      <t>ラン</t>
    </rPh>
    <rPh sb="32" eb="34">
      <t>キニュウ</t>
    </rPh>
    <rPh sb="36" eb="38">
      <t>シセツ</t>
    </rPh>
    <rPh sb="40" eb="44">
      <t>キンムネンスウ</t>
    </rPh>
    <rPh sb="44" eb="46">
      <t>ゴウケイ</t>
    </rPh>
    <rPh sb="47" eb="48">
      <t>チュウ</t>
    </rPh>
    <rPh sb="50" eb="56">
      <t>ショキリンショウケンシュウ</t>
    </rPh>
    <rPh sb="56" eb="58">
      <t>キカン</t>
    </rPh>
    <rPh sb="59" eb="60">
      <t>ノゾ</t>
    </rPh>
    <phoneticPr fontId="26"/>
  </si>
  <si>
    <t>■地域包括医療・ケアを実践した施設における実践内容</t>
    <rPh sb="1" eb="7">
      <t>チイキホウカツイリョウ</t>
    </rPh>
    <rPh sb="11" eb="13">
      <t>ジッセン</t>
    </rPh>
    <rPh sb="15" eb="17">
      <t>シセツ</t>
    </rPh>
    <rPh sb="21" eb="23">
      <t>ジッセン</t>
    </rPh>
    <rPh sb="23" eb="25">
      <t>ナイヨウ</t>
    </rPh>
    <phoneticPr fontId="26"/>
  </si>
  <si>
    <t>地域包括医療・ケア実践施設</t>
    <rPh sb="0" eb="4">
      <t>チイキホウカツ</t>
    </rPh>
    <rPh sb="4" eb="6">
      <t>イリョウ</t>
    </rPh>
    <rPh sb="9" eb="11">
      <t>ジッセン</t>
    </rPh>
    <rPh sb="11" eb="13">
      <t>シセツ</t>
    </rPh>
    <phoneticPr fontId="26"/>
  </si>
  <si>
    <t>各施設での実践内容を下記から選択し、数字を記入してください
※複数回答可
①介護・福祉と連携した診療　②在宅医療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シンリョウ</t>
    </rPh>
    <rPh sb="52" eb="54">
      <t>ザイタク</t>
    </rPh>
    <rPh sb="54" eb="56">
      <t>イリョウ</t>
    </rPh>
    <rPh sb="58" eb="64">
      <t>チイキホケンカツドウ</t>
    </rPh>
    <rPh sb="68" eb="69">
      <t>タ</t>
    </rPh>
    <phoneticPr fontId="26"/>
  </si>
  <si>
    <t>（例）●●病院</t>
    <rPh sb="1" eb="2">
      <t>レイ</t>
    </rPh>
    <rPh sb="5" eb="7">
      <t>ビョウイン</t>
    </rPh>
    <phoneticPr fontId="26"/>
  </si>
  <si>
    <t>①②③</t>
    <phoneticPr fontId="26"/>
  </si>
  <si>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26"/>
  </si>
  <si>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26"/>
  </si>
  <si>
    <t>【新規】地域包括医療・ケア実践申立書　別添2の3</t>
    <rPh sb="1" eb="3">
      <t>シンキ</t>
    </rPh>
    <rPh sb="4" eb="6">
      <t>チイキ</t>
    </rPh>
    <rPh sb="6" eb="8">
      <t>ホウカツ</t>
    </rPh>
    <rPh sb="8" eb="10">
      <t>イリョウ</t>
    </rPh>
    <rPh sb="13" eb="15">
      <t>ジッセン</t>
    </rPh>
    <rPh sb="15" eb="18">
      <t>モウシタテショ</t>
    </rPh>
    <rPh sb="19" eb="21">
      <t>ベッテン</t>
    </rPh>
    <phoneticPr fontId="26"/>
  </si>
  <si>
    <t>１　所属施設</t>
    <rPh sb="2" eb="6">
      <t>ショゾクシセツ</t>
    </rPh>
    <phoneticPr fontId="1"/>
  </si>
  <si>
    <t>　所在地</t>
    <phoneticPr fontId="1"/>
  </si>
  <si>
    <t>1.所属施設</t>
    <rPh sb="2" eb="6">
      <t>ショゾクシセツ</t>
    </rPh>
    <phoneticPr fontId="1"/>
  </si>
  <si>
    <t>（④その他の内容）</t>
    <rPh sb="4" eb="5">
      <t>タ</t>
    </rPh>
    <rPh sb="6" eb="8">
      <t>ナイヨウ</t>
    </rPh>
    <phoneticPr fontId="26"/>
  </si>
  <si>
    <r>
      <t>〔3〕.下記シート【様式第1号の2_出力シート】を印刷し、</t>
    </r>
    <r>
      <rPr>
        <b/>
        <u/>
        <sz val="11"/>
        <color theme="1"/>
        <rFont val="UD デジタル 教科書体 NK-R"/>
        <family val="1"/>
        <charset val="128"/>
      </rPr>
      <t>「1 所属施設」の押印欄に押印かつ、</t>
    </r>
    <r>
      <rPr>
        <sz val="11"/>
        <color theme="1"/>
        <rFont val="UD デジタル 教科書体 NK-R"/>
        <family val="1"/>
        <charset val="128"/>
      </rPr>
      <t xml:space="preserve">
</t>
    </r>
    <r>
      <rPr>
        <b/>
        <u/>
        <sz val="11"/>
        <color theme="1"/>
        <rFont val="UD デジタル 教科書体 NK-R"/>
        <family val="1"/>
        <charset val="128"/>
      </rPr>
      <t>「2 地域包括医療・ケア認定医」の押印欄に押印</t>
    </r>
    <r>
      <rPr>
        <sz val="11"/>
        <color theme="1"/>
        <rFont val="UD デジタル 教科書体 NK-R"/>
        <family val="1"/>
        <charset val="128"/>
      </rPr>
      <t>してください。</t>
    </r>
    <rPh sb="4" eb="6">
      <t>カキ</t>
    </rPh>
    <rPh sb="10" eb="12">
      <t>ヨウシキ</t>
    </rPh>
    <rPh sb="12" eb="13">
      <t>ダイ</t>
    </rPh>
    <rPh sb="14" eb="15">
      <t>ゴウ</t>
    </rPh>
    <rPh sb="18" eb="20">
      <t>シュツリョク</t>
    </rPh>
    <rPh sb="25" eb="27">
      <t>インサツ</t>
    </rPh>
    <rPh sb="32" eb="36">
      <t>ショゾクシセツ</t>
    </rPh>
    <rPh sb="38" eb="40">
      <t>オウイン</t>
    </rPh>
    <rPh sb="40" eb="41">
      <t>ラン</t>
    </rPh>
    <rPh sb="42" eb="44">
      <t>オウイン</t>
    </rPh>
    <rPh sb="51" eb="53">
      <t>チイキ</t>
    </rPh>
    <rPh sb="53" eb="55">
      <t>ホウカツ</t>
    </rPh>
    <rPh sb="55" eb="57">
      <t>イリョウ</t>
    </rPh>
    <rPh sb="60" eb="62">
      <t>ニンテイ</t>
    </rPh>
    <rPh sb="62" eb="63">
      <t>イ</t>
    </rPh>
    <rPh sb="65" eb="67">
      <t>オウイン</t>
    </rPh>
    <rPh sb="67" eb="68">
      <t>ラン</t>
    </rPh>
    <rPh sb="69" eb="71">
      <t>オウイン</t>
    </rPh>
    <phoneticPr fontId="1"/>
  </si>
  <si>
    <t>〔5〕.〔1〕及び〔2〕にて必要事項を記入した本エクセルデータを国診協ホームページの「認定申請フォーム」よりご提出ください。</t>
    <rPh sb="7" eb="8">
      <t>オヨ</t>
    </rPh>
    <rPh sb="14" eb="16">
      <t>ヒツヨウ</t>
    </rPh>
    <rPh sb="16" eb="18">
      <t>ジコウ</t>
    </rPh>
    <rPh sb="19" eb="21">
      <t>キニュウ</t>
    </rPh>
    <rPh sb="23" eb="24">
      <t>ホン</t>
    </rPh>
    <rPh sb="32" eb="35">
      <t>コクシンキョウ</t>
    </rPh>
    <rPh sb="43" eb="45">
      <t>ニンテイ</t>
    </rPh>
    <rPh sb="45" eb="47">
      <t>シンセイ</t>
    </rPh>
    <rPh sb="55" eb="57">
      <t>テイシュツ</t>
    </rPh>
    <phoneticPr fontId="1"/>
  </si>
  <si>
    <t>◎認定申請フォーム</t>
    <rPh sb="1" eb="5">
      <t>ニンテイシンセイ</t>
    </rPh>
    <phoneticPr fontId="1"/>
  </si>
  <si>
    <t>https://www.kokushinkyo.or.jp/index/tabid/868/Default.aspx</t>
    <phoneticPr fontId="1"/>
  </si>
  <si>
    <t>都道府県</t>
    <rPh sb="0" eb="4">
      <t>トドウフケン</t>
    </rPh>
    <phoneticPr fontId="1"/>
  </si>
  <si>
    <t>■所属職員の地域包括医療・ケアに関する学会・研究会 （院内研究会等を含む） への参加実績又は  地域包括医療・ケアに関する研究実績 （院内誌等への発表を含む）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</si>
</sst>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年&quot;"/>
    <numFmt numFmtId="177" formatCode="###&quot;月&quot;"/>
    <numFmt numFmtId="178" formatCode="###&quot;日&quot;"/>
    <numFmt numFmtId="179" formatCode="yyyy&quot;年&quot;m&quot;月&quot;d&quot;日&quot;;@"/>
    <numFmt numFmtId="180" formatCode="0_);[Red]\(0\)"/>
    <numFmt numFmtId="181" formatCode="[=1]&quot;該当&quot;;[=2]&quot;非該当&quot;;General"/>
    <numFmt numFmtId="182" formatCode="[$-F800]dddd\,\ mmmm\ dd\,\ yyyy"/>
    <numFmt numFmtId="183" formatCode="yyyy&quot;年&quot;m&quot;月&quot;;@"/>
    <numFmt numFmtId="184" formatCode="General&quot;年&quot;"/>
  </numFmts>
  <fonts count="3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sz val="11"/>
      <color theme="1"/>
      <name val="ＭＳ 明朝"/>
      <family val="1"/>
      <charset val="128"/>
    </font>
    <font>
      <b/>
      <u/>
      <sz val="11"/>
      <color rgb="FFFF0000"/>
      <name val="ＭＳ 明朝"/>
      <family val="1"/>
      <charset val="128"/>
    </font>
    <font>
      <sz val="12"/>
      <name val="ＭＳ 明朝"/>
      <family val="1"/>
      <charset val="128"/>
    </font>
    <font>
      <b/>
      <u/>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sz val="6"/>
      <name val="ＭＳ Ｐゴシック"/>
      <family val="3"/>
      <charset val="128"/>
    </font>
    <font>
      <sz val="11"/>
      <color theme="1"/>
      <name val="ＭＳ Ｐゴシック"/>
      <family val="3"/>
      <charset val="128"/>
      <scheme val="minor"/>
    </font>
    <font>
      <sz val="10"/>
      <color indexed="10"/>
      <name val="ＭＳ 明朝"/>
      <family val="1"/>
      <charset val="128"/>
    </font>
    <font>
      <sz val="10"/>
      <color indexed="8"/>
      <name val="ＭＳ 明朝"/>
      <family val="1"/>
      <charset val="128"/>
    </font>
    <font>
      <b/>
      <u/>
      <sz val="10"/>
      <color indexed="8"/>
      <name val="ＭＳ 明朝"/>
      <family val="1"/>
      <charset val="128"/>
    </font>
    <font>
      <b/>
      <sz val="11"/>
      <color rgb="FFFF0000"/>
      <name val="ＭＳ 明朝"/>
      <family val="1"/>
      <charset val="128"/>
    </font>
    <font>
      <b/>
      <sz val="10"/>
      <color rgb="FFFF0000"/>
      <name val="ＭＳ 明朝"/>
      <family val="1"/>
      <charset val="128"/>
    </font>
    <font>
      <u/>
      <sz val="10"/>
      <color indexed="10"/>
      <name val="ＭＳ 明朝"/>
      <family val="1"/>
      <charset val="128"/>
    </font>
    <font>
      <u/>
      <sz val="11"/>
      <color theme="1"/>
      <name val="ＭＳ 明朝"/>
      <family val="1"/>
      <charset val="128"/>
    </font>
    <font>
      <b/>
      <u/>
      <sz val="11"/>
      <color theme="10"/>
      <name val="ＭＳ Ｐゴシック"/>
      <family val="3"/>
      <charset val="128"/>
      <scheme val="minor"/>
    </font>
    <font>
      <sz val="9"/>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27" fillId="0" borderId="0">
      <alignment vertical="center"/>
    </xf>
  </cellStyleXfs>
  <cellXfs count="27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7" fillId="0" borderId="0" xfId="0" applyFont="1" applyAlignment="1"/>
    <xf numFmtId="0" fontId="3" fillId="2" borderId="0" xfId="1" applyFont="1" applyFill="1">
      <alignment vertical="center"/>
    </xf>
    <xf numFmtId="0" fontId="16" fillId="2" borderId="0" xfId="1" applyFont="1" applyFill="1" applyAlignment="1" applyProtection="1">
      <alignment horizontal="center" vertical="center"/>
    </xf>
    <xf numFmtId="0" fontId="0" fillId="0" borderId="0" xfId="0" applyProtection="1">
      <alignment vertical="center"/>
      <protection locked="0"/>
    </xf>
    <xf numFmtId="0" fontId="0" fillId="0" borderId="0" xfId="0" applyProtection="1">
      <alignment vertical="center"/>
    </xf>
    <xf numFmtId="0" fontId="6" fillId="0" borderId="0" xfId="0" applyFont="1" applyProtection="1">
      <alignment vertical="center"/>
    </xf>
    <xf numFmtId="178" fontId="0" fillId="0" borderId="0" xfId="0" applyNumberFormat="1" applyProtection="1">
      <alignment vertical="center"/>
    </xf>
    <xf numFmtId="0" fontId="6" fillId="0" borderId="1" xfId="0" applyFont="1" applyBorder="1" applyAlignment="1" applyProtection="1">
      <alignment horizontal="center" vertical="center"/>
    </xf>
    <xf numFmtId="0" fontId="7" fillId="0" borderId="0" xfId="0" applyFont="1" applyProtection="1">
      <alignment vertical="center"/>
    </xf>
    <xf numFmtId="0" fontId="6" fillId="0" borderId="0" xfId="0" applyFont="1" applyBorder="1" applyAlignment="1" applyProtection="1">
      <alignment horizontal="left" vertical="center"/>
    </xf>
    <xf numFmtId="14"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6" borderId="2" xfId="0" applyFont="1" applyFill="1" applyBorder="1" applyAlignment="1" applyProtection="1">
      <alignment horizontal="left" vertical="center"/>
    </xf>
    <xf numFmtId="181" fontId="6" fillId="6" borderId="4" xfId="0" applyNumberFormat="1" applyFont="1" applyFill="1" applyBorder="1" applyAlignment="1" applyProtection="1">
      <alignment horizontal="left" vertical="center"/>
    </xf>
    <xf numFmtId="0" fontId="6" fillId="0" borderId="1" xfId="0" applyFont="1" applyBorder="1" applyAlignment="1" applyProtection="1">
      <alignment horizontal="left" vertical="center" indent="2" shrinkToFit="1"/>
    </xf>
    <xf numFmtId="0" fontId="16" fillId="2" borderId="0" xfId="1" applyFont="1" applyFill="1" applyProtection="1">
      <alignment vertical="center"/>
    </xf>
    <xf numFmtId="0" fontId="18" fillId="2" borderId="0" xfId="1" applyFont="1" applyFill="1" applyAlignment="1" applyProtection="1">
      <alignment horizontal="center" vertical="center"/>
    </xf>
    <xf numFmtId="0" fontId="16" fillId="2" borderId="0" xfId="1" applyFont="1" applyFill="1" applyAlignment="1" applyProtection="1">
      <alignment horizontal="left" vertical="top" wrapText="1"/>
    </xf>
    <xf numFmtId="0" fontId="16" fillId="2" borderId="0" xfId="1" applyFont="1" applyFill="1" applyAlignment="1" applyProtection="1">
      <alignment vertical="center"/>
    </xf>
    <xf numFmtId="0" fontId="16" fillId="2" borderId="0" xfId="1" applyFont="1" applyFill="1" applyAlignment="1" applyProtection="1">
      <alignment horizontal="right" vertical="center"/>
    </xf>
    <xf numFmtId="0" fontId="6" fillId="0" borderId="1" xfId="0" applyFont="1" applyBorder="1" applyAlignment="1">
      <alignment horizontal="center" vertical="center"/>
    </xf>
    <xf numFmtId="0" fontId="14" fillId="0" borderId="0" xfId="0" applyFont="1" applyProtection="1">
      <alignment vertical="center"/>
      <protection locked="0"/>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Border="1" applyAlignment="1" applyProtection="1">
      <alignment vertical="center" wrapText="1"/>
    </xf>
    <xf numFmtId="0" fontId="6" fillId="7" borderId="1" xfId="0" applyFont="1" applyFill="1" applyBorder="1" applyAlignment="1">
      <alignment horizontal="center" vertical="center"/>
    </xf>
    <xf numFmtId="0" fontId="6" fillId="0" borderId="0" xfId="0" applyFont="1" applyProtection="1">
      <alignment vertical="center"/>
      <protection locked="0"/>
    </xf>
    <xf numFmtId="0" fontId="6" fillId="6" borderId="2" xfId="0" applyFont="1" applyFill="1" applyBorder="1" applyAlignment="1">
      <alignment vertical="center"/>
    </xf>
    <xf numFmtId="0" fontId="6" fillId="6" borderId="3" xfId="0" applyFont="1" applyFill="1" applyBorder="1" applyAlignment="1">
      <alignment vertical="center"/>
    </xf>
    <xf numFmtId="0" fontId="6" fillId="6" borderId="4" xfId="0" applyFont="1" applyFill="1" applyBorder="1" applyAlignment="1">
      <alignment vertical="center"/>
    </xf>
    <xf numFmtId="0" fontId="22" fillId="0" borderId="0" xfId="0" applyFont="1" applyAlignment="1">
      <alignment vertical="center"/>
    </xf>
    <xf numFmtId="0" fontId="20" fillId="0" borderId="0" xfId="0" applyFont="1" applyAlignment="1">
      <alignment vertical="center" wrapText="1"/>
    </xf>
    <xf numFmtId="0" fontId="23" fillId="0" borderId="0" xfId="0" applyFont="1">
      <alignment vertical="center"/>
    </xf>
    <xf numFmtId="0" fontId="20" fillId="0" borderId="0" xfId="0" applyFont="1">
      <alignment vertical="center"/>
    </xf>
    <xf numFmtId="0" fontId="0" fillId="0" borderId="0" xfId="0" applyFont="1">
      <alignment vertical="center"/>
    </xf>
    <xf numFmtId="0" fontId="24" fillId="0" borderId="0" xfId="2" applyFont="1">
      <alignment vertical="center"/>
    </xf>
    <xf numFmtId="0" fontId="20" fillId="0" borderId="0" xfId="0" applyFont="1" applyAlignment="1">
      <alignment horizontal="left" vertical="center"/>
    </xf>
    <xf numFmtId="0" fontId="19" fillId="0" borderId="0" xfId="0" applyFont="1">
      <alignment vertical="center"/>
    </xf>
    <xf numFmtId="0" fontId="22"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177" fontId="27" fillId="0" borderId="0" xfId="3" applyNumberFormat="1">
      <alignment vertical="center"/>
    </xf>
    <xf numFmtId="178" fontId="27" fillId="0" borderId="0" xfId="3" applyNumberFormat="1">
      <alignment vertical="center"/>
    </xf>
    <xf numFmtId="0" fontId="27" fillId="0" borderId="0" xfId="3">
      <alignment vertical="center"/>
    </xf>
    <xf numFmtId="0" fontId="14" fillId="0" borderId="0" xfId="3" applyFont="1">
      <alignment vertical="center"/>
    </xf>
    <xf numFmtId="0" fontId="11" fillId="0" borderId="0" xfId="3" applyFont="1">
      <alignment vertical="center"/>
    </xf>
    <xf numFmtId="0" fontId="11" fillId="0" borderId="0" xfId="3" applyFont="1" applyAlignment="1">
      <alignment horizontal="center" vertical="center"/>
    </xf>
    <xf numFmtId="0" fontId="6" fillId="0" borderId="0" xfId="3" applyFont="1">
      <alignment vertical="center"/>
    </xf>
    <xf numFmtId="0" fontId="6" fillId="7" borderId="1" xfId="3" applyFont="1" applyFill="1" applyBorder="1" applyAlignment="1">
      <alignment horizontal="center" vertical="center"/>
    </xf>
    <xf numFmtId="0" fontId="6" fillId="0" borderId="1" xfId="3" applyFont="1" applyBorder="1" applyAlignment="1">
      <alignment horizontal="center" vertical="center"/>
    </xf>
    <xf numFmtId="0" fontId="6" fillId="3" borderId="1" xfId="3" applyFont="1" applyFill="1" applyBorder="1" applyAlignment="1" applyProtection="1">
      <alignment horizontal="center" vertical="center"/>
      <protection locked="0"/>
    </xf>
    <xf numFmtId="183" fontId="6" fillId="4" borderId="2" xfId="3" applyNumberFormat="1" applyFont="1" applyFill="1" applyBorder="1" applyAlignment="1" applyProtection="1">
      <alignment horizontal="center" vertical="center"/>
      <protection locked="0"/>
    </xf>
    <xf numFmtId="0" fontId="6" fillId="4" borderId="3" xfId="3" applyFont="1" applyFill="1" applyBorder="1" applyAlignment="1" applyProtection="1">
      <alignment horizontal="center" vertical="center"/>
    </xf>
    <xf numFmtId="183" fontId="6" fillId="4" borderId="4" xfId="3" applyNumberFormat="1" applyFont="1" applyFill="1" applyBorder="1" applyAlignment="1" applyProtection="1">
      <alignment horizontal="center" vertical="center"/>
      <protection locked="0"/>
    </xf>
    <xf numFmtId="184" fontId="6" fillId="7" borderId="1" xfId="3" applyNumberFormat="1" applyFont="1" applyFill="1" applyBorder="1" applyAlignment="1" applyProtection="1">
      <alignment horizontal="center" vertical="center"/>
    </xf>
    <xf numFmtId="0" fontId="7" fillId="0" borderId="0" xfId="3" applyFont="1" applyAlignment="1" applyProtection="1">
      <alignment horizontal="left" vertical="center"/>
    </xf>
    <xf numFmtId="0" fontId="27" fillId="0" borderId="0" xfId="3" applyProtection="1">
      <alignment vertical="center"/>
    </xf>
    <xf numFmtId="0" fontId="6" fillId="3" borderId="2" xfId="3" applyFont="1" applyFill="1" applyBorder="1" applyAlignment="1" applyProtection="1">
      <alignment horizontal="center" vertical="center"/>
      <protection locked="0"/>
    </xf>
    <xf numFmtId="0" fontId="7" fillId="0" borderId="0" xfId="3" applyFont="1">
      <alignment vertical="center"/>
    </xf>
    <xf numFmtId="0" fontId="6" fillId="0" borderId="0" xfId="3" applyFont="1" applyBorder="1" applyAlignment="1">
      <alignment horizontal="left" vertical="center"/>
    </xf>
    <xf numFmtId="14" fontId="6" fillId="0" borderId="0" xfId="3" applyNumberFormat="1" applyFont="1" applyBorder="1" applyAlignment="1">
      <alignment horizontal="center" vertical="center"/>
    </xf>
    <xf numFmtId="0" fontId="6" fillId="0" borderId="0" xfId="3" applyFont="1" applyBorder="1" applyAlignment="1">
      <alignment horizontal="center" vertical="center"/>
    </xf>
    <xf numFmtId="0" fontId="17" fillId="0" borderId="0" xfId="3" applyFont="1" applyAlignment="1"/>
    <xf numFmtId="0" fontId="12" fillId="0" borderId="0" xfId="3" applyFont="1">
      <alignment vertical="center"/>
    </xf>
    <xf numFmtId="0" fontId="14" fillId="0" borderId="0" xfId="3" applyFont="1" applyAlignment="1">
      <alignment horizontal="center" vertical="center"/>
    </xf>
    <xf numFmtId="0" fontId="11" fillId="8" borderId="1" xfId="3" applyFont="1" applyFill="1" applyBorder="1" applyAlignment="1" applyProtection="1">
      <alignment vertical="center" shrinkToFit="1"/>
      <protection locked="0"/>
    </xf>
    <xf numFmtId="0" fontId="20" fillId="0" borderId="0" xfId="0" applyFont="1" applyAlignment="1">
      <alignment horizontal="left" vertical="center"/>
    </xf>
    <xf numFmtId="0" fontId="35" fillId="0" borderId="0" xfId="2" applyFont="1">
      <alignment vertical="center"/>
    </xf>
    <xf numFmtId="14" fontId="14" fillId="0" borderId="1" xfId="0" applyNumberFormat="1" applyFont="1" applyBorder="1" applyAlignment="1">
      <alignment horizontal="center" vertical="center"/>
    </xf>
    <xf numFmtId="14" fontId="14" fillId="0" borderId="2" xfId="0" applyNumberFormat="1"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3" fillId="2" borderId="0" xfId="1" applyFont="1" applyFill="1" applyAlignment="1">
      <alignment vertical="center" shrinkToFit="1"/>
    </xf>
    <xf numFmtId="0" fontId="16" fillId="2" borderId="0" xfId="1" applyFont="1" applyFill="1" applyAlignment="1" applyProtection="1">
      <alignment vertical="center" shrinkToFit="1"/>
    </xf>
    <xf numFmtId="0" fontId="36" fillId="0" borderId="1" xfId="3" applyFont="1" applyFill="1" applyBorder="1" applyAlignment="1" applyProtection="1">
      <alignment vertical="center" shrinkToFit="1"/>
      <protection locked="0"/>
    </xf>
    <xf numFmtId="0" fontId="20"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179" fontId="14" fillId="4" borderId="1" xfId="0" applyNumberFormat="1" applyFont="1" applyFill="1" applyBorder="1" applyAlignment="1" applyProtection="1">
      <alignment horizontal="center" vertical="center"/>
      <protection locked="0"/>
    </xf>
    <xf numFmtId="0" fontId="14" fillId="6" borderId="1" xfId="0" applyFont="1" applyFill="1" applyBorder="1" applyAlignment="1">
      <alignment horizontal="left" vertical="center"/>
    </xf>
    <xf numFmtId="0" fontId="14" fillId="3" borderId="1" xfId="0" applyFont="1" applyFill="1" applyBorder="1" applyAlignment="1" applyProtection="1">
      <alignment horizontal="center" vertical="center"/>
      <protection locked="0"/>
    </xf>
    <xf numFmtId="49" fontId="14" fillId="5" borderId="1" xfId="0" applyNumberFormat="1" applyFont="1" applyFill="1" applyBorder="1" applyAlignment="1" applyProtection="1">
      <alignment horizontal="center" vertical="center"/>
      <protection locked="0"/>
    </xf>
    <xf numFmtId="0" fontId="5" fillId="3" borderId="2" xfId="2"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3" borderId="1"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protection locked="0"/>
    </xf>
    <xf numFmtId="0" fontId="16" fillId="2" borderId="0" xfId="1" applyFont="1" applyFill="1" applyProtection="1">
      <alignment vertical="center"/>
    </xf>
    <xf numFmtId="0" fontId="16" fillId="2" borderId="0" xfId="1" applyFont="1" applyFill="1" applyAlignment="1" applyProtection="1">
      <alignment horizontal="left" vertical="center"/>
    </xf>
    <xf numFmtId="0" fontId="16" fillId="2" borderId="0" xfId="1" applyFont="1" applyFill="1" applyAlignment="1" applyProtection="1">
      <alignment vertical="center"/>
    </xf>
    <xf numFmtId="179" fontId="16" fillId="2" borderId="0" xfId="1" applyNumberFormat="1" applyFont="1" applyFill="1" applyAlignment="1" applyProtection="1">
      <alignment horizontal="left" vertical="center"/>
    </xf>
    <xf numFmtId="180" fontId="16" fillId="2" borderId="0" xfId="1" applyNumberFormat="1" applyFont="1" applyFill="1" applyAlignment="1" applyProtection="1">
      <alignment horizontal="left" vertical="center"/>
    </xf>
    <xf numFmtId="0" fontId="18" fillId="2" borderId="0" xfId="1" applyFont="1" applyFill="1" applyProtection="1">
      <alignment vertical="center"/>
    </xf>
    <xf numFmtId="0" fontId="16" fillId="2" borderId="0" xfId="1" applyFont="1" applyFill="1" applyAlignment="1" applyProtection="1">
      <alignment horizontal="left" vertical="center" shrinkToFit="1"/>
    </xf>
    <xf numFmtId="179" fontId="16" fillId="2" borderId="0" xfId="1" applyNumberFormat="1" applyFont="1" applyFill="1" applyAlignment="1" applyProtection="1">
      <alignment horizontal="center" vertical="center"/>
    </xf>
    <xf numFmtId="0" fontId="16" fillId="2" borderId="0" xfId="1" applyFont="1" applyFill="1" applyAlignment="1" applyProtection="1">
      <alignment horizontal="right" vertical="center"/>
    </xf>
    <xf numFmtId="49" fontId="16" fillId="2" borderId="0" xfId="1" applyNumberFormat="1" applyFont="1" applyFill="1" applyAlignment="1" applyProtection="1">
      <alignment horizontal="left" vertical="center" shrinkToFit="1"/>
    </xf>
    <xf numFmtId="0" fontId="16" fillId="2" borderId="0" xfId="1" applyNumberFormat="1" applyFont="1" applyFill="1" applyAlignment="1" applyProtection="1">
      <alignment horizontal="left" vertical="center" shrinkToFit="1"/>
    </xf>
    <xf numFmtId="0" fontId="16" fillId="2" borderId="0" xfId="1" applyFont="1" applyFill="1" applyAlignment="1" applyProtection="1">
      <alignment horizontal="center" vertical="center" shrinkToFit="1"/>
    </xf>
    <xf numFmtId="0" fontId="16" fillId="2" borderId="0" xfId="1" applyFont="1" applyFill="1" applyAlignment="1" applyProtection="1">
      <alignment horizontal="center" vertical="center"/>
    </xf>
    <xf numFmtId="0" fontId="16" fillId="2" borderId="0" xfId="1" applyFont="1" applyFill="1" applyAlignment="1" applyProtection="1">
      <alignment horizontal="center" vertical="top" wrapText="1"/>
    </xf>
    <xf numFmtId="0" fontId="6" fillId="0" borderId="1" xfId="0" applyFont="1" applyBorder="1" applyAlignment="1" applyProtection="1">
      <alignment horizontal="left" vertical="center" wrapText="1" indent="1"/>
    </xf>
    <xf numFmtId="0" fontId="6" fillId="3" borderId="1"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center" indent="1" shrinkToFit="1"/>
    </xf>
    <xf numFmtId="0" fontId="6" fillId="0" borderId="2" xfId="0" applyFont="1" applyBorder="1" applyAlignment="1" applyProtection="1">
      <alignment horizontal="left" vertical="center" indent="1" shrinkToFit="1"/>
    </xf>
    <xf numFmtId="0" fontId="6" fillId="0" borderId="3" xfId="0" applyFont="1" applyBorder="1" applyAlignment="1" applyProtection="1">
      <alignment horizontal="left" vertical="center" indent="1" shrinkToFit="1"/>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6" fillId="0" borderId="0" xfId="0" applyFont="1" applyAlignment="1" applyProtection="1">
      <alignment horizontal="left" vertical="center" wrapText="1"/>
    </xf>
    <xf numFmtId="0" fontId="6" fillId="0" borderId="1" xfId="0" applyFont="1" applyBorder="1" applyAlignment="1" applyProtection="1">
      <alignment horizontal="left" vertical="center" indent="1"/>
    </xf>
    <xf numFmtId="0" fontId="6" fillId="0" borderId="1" xfId="0" applyFont="1" applyBorder="1" applyAlignment="1" applyProtection="1">
      <alignment horizontal="left" vertical="center" indent="1" shrinkToFit="1"/>
    </xf>
    <xf numFmtId="0" fontId="6" fillId="0" borderId="2"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7" borderId="2"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left" vertical="center" wrapText="1"/>
      <protection locked="0"/>
    </xf>
    <xf numFmtId="0" fontId="6" fillId="7" borderId="4" xfId="0" applyFont="1" applyFill="1" applyBorder="1" applyAlignment="1" applyProtection="1">
      <alignment horizontal="left" vertical="center" wrapText="1"/>
      <protection locked="0"/>
    </xf>
    <xf numFmtId="0" fontId="6" fillId="7" borderId="1" xfId="0" applyFont="1" applyFill="1" applyBorder="1" applyAlignment="1" applyProtection="1">
      <alignment horizontal="center" vertical="center"/>
    </xf>
    <xf numFmtId="183" fontId="6" fillId="4" borderId="1"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indent="2"/>
    </xf>
    <xf numFmtId="0" fontId="6" fillId="7" borderId="2" xfId="0" applyFont="1" applyFill="1" applyBorder="1" applyAlignment="1" applyProtection="1">
      <alignment horizontal="center" vertical="center" shrinkToFit="1"/>
    </xf>
    <xf numFmtId="0" fontId="6" fillId="7" borderId="3" xfId="0" applyFont="1" applyFill="1" applyBorder="1" applyAlignment="1" applyProtection="1">
      <alignment horizontal="center" vertical="center" shrinkToFit="1"/>
    </xf>
    <xf numFmtId="0" fontId="6" fillId="7" borderId="4" xfId="0" applyFont="1" applyFill="1" applyBorder="1" applyAlignment="1" applyProtection="1">
      <alignment horizontal="center" vertical="center" shrinkToFit="1"/>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8" borderId="2"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8" fillId="0" borderId="0" xfId="0" applyFont="1" applyAlignment="1" applyProtection="1">
      <alignment horizontal="left" vertical="center"/>
    </xf>
    <xf numFmtId="0" fontId="6" fillId="0" borderId="5" xfId="0" applyFont="1" applyBorder="1" applyAlignment="1" applyProtection="1">
      <alignment horizontal="left" vertical="center" inden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1" xfId="0" applyFont="1" applyBorder="1" applyAlignment="1" applyProtection="1">
      <alignment horizontal="left" vertical="center"/>
    </xf>
    <xf numFmtId="0" fontId="14" fillId="3" borderId="2" xfId="3" applyFont="1" applyFill="1" applyBorder="1" applyAlignment="1" applyProtection="1">
      <alignment horizontal="left" vertical="top" wrapText="1"/>
      <protection locked="0"/>
    </xf>
    <xf numFmtId="0" fontId="14" fillId="3" borderId="3" xfId="3" applyFont="1" applyFill="1" applyBorder="1" applyAlignment="1" applyProtection="1">
      <alignment horizontal="left" vertical="top" wrapText="1"/>
      <protection locked="0"/>
    </xf>
    <xf numFmtId="0" fontId="14" fillId="3" borderId="4" xfId="3" applyFont="1" applyFill="1" applyBorder="1" applyAlignment="1" applyProtection="1">
      <alignment horizontal="left" vertical="top" wrapText="1"/>
      <protection locked="0"/>
    </xf>
    <xf numFmtId="0" fontId="6" fillId="7" borderId="2" xfId="3" applyFont="1" applyFill="1" applyBorder="1" applyAlignment="1" applyProtection="1">
      <alignment horizontal="center" vertical="center"/>
    </xf>
    <xf numFmtId="0" fontId="6" fillId="7" borderId="3" xfId="3" applyFont="1" applyFill="1" applyBorder="1" applyAlignment="1" applyProtection="1">
      <alignment horizontal="center" vertical="center"/>
    </xf>
    <xf numFmtId="0" fontId="6" fillId="7" borderId="4" xfId="3" applyFont="1" applyFill="1" applyBorder="1" applyAlignment="1" applyProtection="1">
      <alignment horizontal="center" vertical="center"/>
    </xf>
    <xf numFmtId="49" fontId="6" fillId="7" borderId="2" xfId="3" applyNumberFormat="1" applyFont="1" applyFill="1" applyBorder="1" applyAlignment="1" applyProtection="1">
      <alignment horizontal="center" vertical="center"/>
      <protection locked="0"/>
    </xf>
    <xf numFmtId="49" fontId="6" fillId="7" borderId="4" xfId="3" applyNumberFormat="1" applyFont="1" applyFill="1" applyBorder="1" applyAlignment="1" applyProtection="1">
      <alignment horizontal="center" vertical="center"/>
      <protection locked="0"/>
    </xf>
    <xf numFmtId="0" fontId="11" fillId="8" borderId="2" xfId="3" applyFont="1" applyFill="1" applyBorder="1" applyAlignment="1" applyProtection="1">
      <alignment horizontal="left" vertical="center" shrinkToFit="1"/>
      <protection locked="0"/>
    </xf>
    <xf numFmtId="0" fontId="11" fillId="8" borderId="3" xfId="3" applyFont="1" applyFill="1" applyBorder="1" applyAlignment="1" applyProtection="1">
      <alignment horizontal="left" vertical="center" shrinkToFit="1"/>
      <protection locked="0"/>
    </xf>
    <xf numFmtId="0" fontId="11" fillId="8" borderId="4" xfId="3" applyFont="1" applyFill="1" applyBorder="1" applyAlignment="1" applyProtection="1">
      <alignment horizontal="left" vertical="center" shrinkToFit="1"/>
      <protection locked="0"/>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14" fillId="0" borderId="4" xfId="3" applyFont="1" applyBorder="1" applyAlignment="1">
      <alignment horizontal="left" vertical="center" wrapText="1"/>
    </xf>
    <xf numFmtId="0" fontId="14" fillId="0" borderId="2" xfId="3" applyFont="1" applyBorder="1" applyAlignment="1">
      <alignment horizontal="left" vertical="center" shrinkToFit="1"/>
    </xf>
    <xf numFmtId="0" fontId="14" fillId="0" borderId="3" xfId="3" applyFont="1" applyBorder="1" applyAlignment="1">
      <alignment horizontal="left" vertical="center" shrinkToFit="1"/>
    </xf>
    <xf numFmtId="0" fontId="14" fillId="0" borderId="4" xfId="3" applyFont="1" applyBorder="1" applyAlignment="1">
      <alignment horizontal="left" vertical="center" shrinkToFit="1"/>
    </xf>
    <xf numFmtId="0" fontId="11" fillId="8" borderId="2" xfId="3" applyFont="1" applyFill="1" applyBorder="1" applyAlignment="1" applyProtection="1">
      <alignment horizontal="center" vertical="center" shrinkToFit="1"/>
      <protection locked="0"/>
    </xf>
    <xf numFmtId="0" fontId="11" fillId="8" borderId="3" xfId="3" applyFont="1" applyFill="1" applyBorder="1" applyAlignment="1" applyProtection="1">
      <alignment horizontal="center" vertical="center" shrinkToFit="1"/>
      <protection locked="0"/>
    </xf>
    <xf numFmtId="0" fontId="11" fillId="8" borderId="4" xfId="3" applyFont="1" applyFill="1" applyBorder="1" applyAlignment="1" applyProtection="1">
      <alignment horizontal="center" vertical="center" shrinkToFit="1"/>
      <protection locked="0"/>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0" borderId="4" xfId="3" applyFont="1" applyBorder="1" applyAlignment="1">
      <alignment horizontal="left" vertical="center" wrapText="1" indent="1"/>
    </xf>
    <xf numFmtId="184" fontId="6" fillId="7" borderId="2" xfId="3" applyNumberFormat="1" applyFont="1" applyFill="1" applyBorder="1" applyAlignment="1" applyProtection="1">
      <alignment horizontal="center" vertical="center"/>
    </xf>
    <xf numFmtId="184" fontId="6" fillId="7" borderId="3" xfId="3" applyNumberFormat="1" applyFont="1" applyFill="1" applyBorder="1" applyAlignment="1" applyProtection="1">
      <alignment horizontal="center" vertical="center"/>
    </xf>
    <xf numFmtId="184" fontId="6" fillId="7" borderId="4" xfId="3" applyNumberFormat="1" applyFont="1" applyFill="1" applyBorder="1" applyAlignment="1" applyProtection="1">
      <alignment horizontal="center" vertical="center"/>
    </xf>
    <xf numFmtId="0" fontId="6" fillId="0" borderId="8" xfId="3" applyFont="1" applyBorder="1" applyAlignment="1">
      <alignment horizontal="left"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3" xfId="3" applyFont="1" applyBorder="1" applyAlignment="1">
      <alignment horizontal="left" vertical="center" indent="1"/>
    </xf>
    <xf numFmtId="0" fontId="6" fillId="0" borderId="4" xfId="3" applyFont="1" applyBorder="1" applyAlignment="1">
      <alignment horizontal="left" vertical="center" indent="1"/>
    </xf>
    <xf numFmtId="0" fontId="9" fillId="0" borderId="2" xfId="3" applyFont="1" applyFill="1" applyBorder="1" applyAlignment="1" applyProtection="1">
      <alignment horizontal="center" vertical="center"/>
      <protection locked="0"/>
    </xf>
    <xf numFmtId="0" fontId="9" fillId="0" borderId="3" xfId="3" applyFont="1" applyFill="1" applyBorder="1" applyAlignment="1" applyProtection="1">
      <alignment horizontal="center" vertical="center"/>
      <protection locked="0"/>
    </xf>
    <xf numFmtId="0" fontId="9" fillId="0" borderId="4" xfId="3" applyFont="1" applyFill="1" applyBorder="1" applyAlignment="1" applyProtection="1">
      <alignment horizontal="center" vertical="center"/>
      <protection locked="0"/>
    </xf>
    <xf numFmtId="49" fontId="9" fillId="0" borderId="2" xfId="3" applyNumberFormat="1" applyFont="1" applyFill="1" applyBorder="1" applyAlignment="1" applyProtection="1">
      <alignment horizontal="center" vertical="center"/>
      <protection locked="0"/>
    </xf>
    <xf numFmtId="49" fontId="9" fillId="0" borderId="4" xfId="3" applyNumberFormat="1" applyFont="1" applyFill="1" applyBorder="1" applyAlignment="1" applyProtection="1">
      <alignment horizontal="center" vertical="center"/>
      <protection locked="0"/>
    </xf>
    <xf numFmtId="0" fontId="11" fillId="0" borderId="2" xfId="3" applyFont="1" applyFill="1" applyBorder="1" applyAlignment="1" applyProtection="1">
      <alignment horizontal="center" vertical="center" shrinkToFit="1"/>
      <protection locked="0"/>
    </xf>
    <xf numFmtId="0" fontId="11" fillId="0" borderId="3" xfId="3" applyFont="1" applyFill="1" applyBorder="1" applyAlignment="1" applyProtection="1">
      <alignment horizontal="center" vertical="center" shrinkToFit="1"/>
      <protection locked="0"/>
    </xf>
    <xf numFmtId="0" fontId="11" fillId="0" borderId="4" xfId="3" applyFont="1" applyFill="1" applyBorder="1" applyAlignment="1" applyProtection="1">
      <alignment horizontal="center" vertical="center" shrinkToFit="1"/>
      <protection locked="0"/>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6" fillId="0" borderId="0" xfId="3" applyFont="1" applyBorder="1" applyAlignment="1">
      <alignment horizontal="left" vertical="center" wrapText="1"/>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1" xfId="3" applyFont="1" applyBorder="1" applyAlignment="1">
      <alignment horizontal="center" vertical="center" wrapText="1"/>
    </xf>
    <xf numFmtId="0" fontId="8" fillId="0" borderId="0" xfId="3" applyFont="1" applyAlignment="1">
      <alignment horizontal="left" vertical="center"/>
    </xf>
    <xf numFmtId="0" fontId="6" fillId="7" borderId="1" xfId="3" applyFont="1" applyFill="1" applyBorder="1" applyAlignment="1">
      <alignment horizontal="center" vertical="center"/>
    </xf>
    <xf numFmtId="0" fontId="6" fillId="7" borderId="2" xfId="3" applyFont="1" applyFill="1" applyBorder="1" applyAlignment="1">
      <alignment horizontal="center" vertical="center"/>
    </xf>
    <xf numFmtId="0" fontId="6" fillId="7" borderId="3" xfId="3" applyFont="1" applyFill="1" applyBorder="1" applyAlignment="1">
      <alignment horizontal="center" vertical="center"/>
    </xf>
    <xf numFmtId="0" fontId="6" fillId="7" borderId="4"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3" borderId="2" xfId="3" applyFont="1" applyFill="1" applyBorder="1" applyAlignment="1" applyProtection="1">
      <alignment horizontal="center" vertical="center"/>
      <protection locked="0"/>
    </xf>
    <xf numFmtId="0" fontId="6" fillId="3" borderId="3" xfId="3" applyFont="1" applyFill="1" applyBorder="1" applyAlignment="1" applyProtection="1">
      <alignment horizontal="center" vertical="center"/>
      <protection locked="0"/>
    </xf>
    <xf numFmtId="0" fontId="6" fillId="3" borderId="4" xfId="3" applyFont="1" applyFill="1" applyBorder="1" applyAlignment="1" applyProtection="1">
      <alignment horizontal="center" vertical="center"/>
      <protection locked="0"/>
    </xf>
    <xf numFmtId="14" fontId="6" fillId="4" borderId="2" xfId="3" applyNumberFormat="1" applyFont="1" applyFill="1" applyBorder="1" applyAlignment="1" applyProtection="1">
      <alignment horizontal="center" vertical="center"/>
      <protection locked="0"/>
    </xf>
    <xf numFmtId="14" fontId="6" fillId="4" borderId="3" xfId="3" applyNumberFormat="1" applyFont="1" applyFill="1" applyBorder="1" applyAlignment="1" applyProtection="1">
      <alignment horizontal="center" vertical="center"/>
      <protection locked="0"/>
    </xf>
    <xf numFmtId="0" fontId="6" fillId="4" borderId="4" xfId="3" applyFont="1" applyFill="1" applyBorder="1" applyAlignment="1" applyProtection="1">
      <alignment horizontal="center" vertical="center"/>
      <protection locked="0"/>
    </xf>
    <xf numFmtId="182" fontId="6" fillId="7" borderId="1" xfId="3" applyNumberFormat="1" applyFont="1" applyFill="1" applyBorder="1" applyAlignment="1">
      <alignment horizontal="center" vertical="center"/>
    </xf>
    <xf numFmtId="49" fontId="6" fillId="7" borderId="1" xfId="3" applyNumberFormat="1"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1"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31" fillId="0" borderId="1" xfId="3" applyFont="1" applyFill="1" applyBorder="1" applyAlignment="1" applyProtection="1">
      <alignment horizontal="center" vertical="center" shrinkToFit="1"/>
    </xf>
    <xf numFmtId="0" fontId="32" fillId="0" borderId="1" xfId="3" applyFont="1" applyFill="1" applyBorder="1" applyAlignment="1" applyProtection="1">
      <alignment horizontal="center" vertical="center" wrapText="1" shrinkToFit="1"/>
    </xf>
    <xf numFmtId="0" fontId="32" fillId="0" borderId="1" xfId="3" applyFont="1" applyFill="1" applyBorder="1" applyAlignment="1" applyProtection="1">
      <alignment horizontal="center" vertical="center" shrinkToFit="1"/>
    </xf>
    <xf numFmtId="0" fontId="32" fillId="0" borderId="2" xfId="3" applyFont="1" applyFill="1" applyBorder="1" applyAlignment="1" applyProtection="1">
      <alignment horizontal="center" vertical="center" shrinkToFit="1"/>
    </xf>
    <xf numFmtId="0" fontId="32" fillId="0" borderId="4" xfId="3" applyFont="1" applyFill="1" applyBorder="1" applyAlignment="1" applyProtection="1">
      <alignment horizontal="center" vertical="center" shrinkToFit="1"/>
    </xf>
    <xf numFmtId="183" fontId="32" fillId="0" borderId="2" xfId="3" applyNumberFormat="1" applyFont="1" applyFill="1" applyBorder="1" applyAlignment="1" applyProtection="1">
      <alignment horizontal="center" vertical="center"/>
    </xf>
    <xf numFmtId="0" fontId="32" fillId="0" borderId="3" xfId="3" applyFont="1" applyFill="1" applyBorder="1" applyAlignment="1" applyProtection="1">
      <alignment horizontal="center" vertical="center"/>
    </xf>
    <xf numFmtId="183" fontId="32" fillId="0" borderId="4" xfId="3" applyNumberFormat="1" applyFont="1" applyFill="1" applyBorder="1" applyAlignment="1" applyProtection="1">
      <alignment horizontal="center" vertical="center"/>
    </xf>
    <xf numFmtId="184" fontId="32" fillId="0" borderId="1" xfId="3" applyNumberFormat="1" applyFont="1" applyFill="1" applyBorder="1" applyAlignment="1" applyProtection="1">
      <alignment horizontal="center" vertical="center"/>
    </xf>
  </cellXfs>
  <cellStyles count="4">
    <cellStyle name="ハイパーリンク" xfId="2" builtinId="8"/>
    <cellStyle name="標準" xfId="0" builtinId="0"/>
    <cellStyle name="標準 2" xfId="1"/>
    <cellStyle name="標準 3" xfId="3"/>
  </cellStyles>
  <dxfs count="4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bgColor theme="6" tint="0.59996337778862885"/>
        </patternFill>
      </fill>
    </dxf>
    <dxf>
      <fill>
        <patternFill>
          <bgColor theme="8"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H$15"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H$13"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H$1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H$2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H$2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H$2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H$23"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H$25"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H$16"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H$28"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H$3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H$3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H$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H$26"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H$27"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H$3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H$32"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H$3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H$34"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H$44"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H$4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H$46" lockText="1" noThreeD="1"/>
</file>

<file path=xl/ctrlProps/ctrlProp7.xml><?xml version="1.0" encoding="utf-8"?>
<formControlPr xmlns="http://schemas.microsoft.com/office/spreadsheetml/2009/9/main" objectType="Radio" firstButton="1" fmlaLink="$H$1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H$4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H$4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H$4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H$56"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H$57"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H$58"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H$5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H$59"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H$1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18</xdr:row>
      <xdr:rowOff>152401</xdr:rowOff>
    </xdr:from>
    <xdr:to>
      <xdr:col>1</xdr:col>
      <xdr:colOff>400005</xdr:colOff>
      <xdr:row>20</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18</xdr:row>
      <xdr:rowOff>136525</xdr:rowOff>
    </xdr:from>
    <xdr:to>
      <xdr:col>3</xdr:col>
      <xdr:colOff>368255</xdr:colOff>
      <xdr:row>20</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23</xdr:row>
      <xdr:rowOff>114301</xdr:rowOff>
    </xdr:from>
    <xdr:to>
      <xdr:col>6</xdr:col>
      <xdr:colOff>647700</xdr:colOff>
      <xdr:row>28</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14</xdr:row>
          <xdr:rowOff>28575</xdr:rowOff>
        </xdr:from>
        <xdr:to>
          <xdr:col>2</xdr:col>
          <xdr:colOff>695325</xdr:colOff>
          <xdr:row>14</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14</xdr:row>
          <xdr:rowOff>38100</xdr:rowOff>
        </xdr:from>
        <xdr:to>
          <xdr:col>4</xdr:col>
          <xdr:colOff>180975</xdr:colOff>
          <xdr:row>14</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28575</xdr:rowOff>
        </xdr:from>
        <xdr:to>
          <xdr:col>2</xdr:col>
          <xdr:colOff>695325</xdr:colOff>
          <xdr:row>15</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15</xdr:row>
          <xdr:rowOff>38100</xdr:rowOff>
        </xdr:from>
        <xdr:to>
          <xdr:col>4</xdr:col>
          <xdr:colOff>180975</xdr:colOff>
          <xdr:row>15</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247650</xdr:rowOff>
        </xdr:from>
        <xdr:to>
          <xdr:col>4</xdr:col>
          <xdr:colOff>809625</xdr:colOff>
          <xdr:row>15</xdr:row>
          <xdr:rowOff>85725</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228600</xdr:rowOff>
        </xdr:from>
        <xdr:to>
          <xdr:col>4</xdr:col>
          <xdr:colOff>809625</xdr:colOff>
          <xdr:row>16</xdr:row>
          <xdr:rowOff>76200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238125</xdr:colOff>
      <xdr:row>0</xdr:row>
      <xdr:rowOff>238125</xdr:rowOff>
    </xdr:from>
    <xdr:to>
      <xdr:col>11</xdr:col>
      <xdr:colOff>269875</xdr:colOff>
      <xdr:row>0</xdr:row>
      <xdr:rowOff>603250</xdr:rowOff>
    </xdr:to>
    <xdr:sp macro="" textlink="">
      <xdr:nvSpPr>
        <xdr:cNvPr id="7" name="正方形/長方形 6"/>
        <xdr:cNvSpPr/>
      </xdr:nvSpPr>
      <xdr:spPr>
        <a:xfrm>
          <a:off x="1809750" y="238125"/>
          <a:ext cx="3810000" cy="3651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a:latin typeface="ＭＳ 明朝" panose="02020609040205080304" pitchFamily="17" charset="-128"/>
              <a:ea typeface="ＭＳ 明朝" panose="02020609040205080304" pitchFamily="17" charset="-128"/>
            </a:rPr>
            <a:t>施設認定を受けていない施設に所属する医師用</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3</xdr:col>
          <xdr:colOff>276225</xdr:colOff>
          <xdr:row>12</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361950</xdr:colOff>
          <xdr:row>12</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3</xdr:col>
          <xdr:colOff>276225</xdr:colOff>
          <xdr:row>13</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9525</xdr:rowOff>
        </xdr:from>
        <xdr:to>
          <xdr:col>4</xdr:col>
          <xdr:colOff>361950</xdr:colOff>
          <xdr:row>13</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161925</xdr:rowOff>
        </xdr:from>
        <xdr:to>
          <xdr:col>4</xdr:col>
          <xdr:colOff>809625</xdr:colOff>
          <xdr:row>12</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161925</xdr:rowOff>
        </xdr:from>
        <xdr:to>
          <xdr:col>4</xdr:col>
          <xdr:colOff>819150</xdr:colOff>
          <xdr:row>13</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3</xdr:col>
          <xdr:colOff>266700</xdr:colOff>
          <xdr:row>14</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9525</xdr:rowOff>
        </xdr:from>
        <xdr:to>
          <xdr:col>4</xdr:col>
          <xdr:colOff>285750</xdr:colOff>
          <xdr:row>14</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171450</xdr:rowOff>
        </xdr:from>
        <xdr:to>
          <xdr:col>4</xdr:col>
          <xdr:colOff>828675</xdr:colOff>
          <xdr:row>14</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xdr:rowOff>
        </xdr:from>
        <xdr:to>
          <xdr:col>3</xdr:col>
          <xdr:colOff>228600</xdr:colOff>
          <xdr:row>21</xdr:row>
          <xdr:rowOff>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xdr:rowOff>
        </xdr:from>
        <xdr:to>
          <xdr:col>4</xdr:col>
          <xdr:colOff>228600</xdr:colOff>
          <xdr:row>21</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xdr:rowOff>
        </xdr:from>
        <xdr:to>
          <xdr:col>3</xdr:col>
          <xdr:colOff>266700</xdr:colOff>
          <xdr:row>22</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9525</xdr:rowOff>
        </xdr:from>
        <xdr:to>
          <xdr:col>4</xdr:col>
          <xdr:colOff>266700</xdr:colOff>
          <xdr:row>21</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123825</xdr:rowOff>
        </xdr:from>
        <xdr:to>
          <xdr:col>4</xdr:col>
          <xdr:colOff>781050</xdr:colOff>
          <xdr:row>19</xdr:row>
          <xdr:rowOff>28575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133350</xdr:rowOff>
        </xdr:from>
        <xdr:to>
          <xdr:col>4</xdr:col>
          <xdr:colOff>781050</xdr:colOff>
          <xdr:row>22</xdr:row>
          <xdr:rowOff>38100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9525</xdr:rowOff>
        </xdr:from>
        <xdr:to>
          <xdr:col>3</xdr:col>
          <xdr:colOff>266700</xdr:colOff>
          <xdr:row>23</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9525</xdr:rowOff>
        </xdr:from>
        <xdr:to>
          <xdr:col>4</xdr:col>
          <xdr:colOff>266700</xdr:colOff>
          <xdr:row>23</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371475</xdr:rowOff>
        </xdr:from>
        <xdr:to>
          <xdr:col>4</xdr:col>
          <xdr:colOff>800100</xdr:colOff>
          <xdr:row>24</xdr:row>
          <xdr:rowOff>76200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9525</xdr:rowOff>
        </xdr:from>
        <xdr:to>
          <xdr:col>3</xdr:col>
          <xdr:colOff>266700</xdr:colOff>
          <xdr:row>23</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9525</xdr:rowOff>
        </xdr:from>
        <xdr:to>
          <xdr:col>4</xdr:col>
          <xdr:colOff>276225</xdr:colOff>
          <xdr:row>23</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161925</xdr:rowOff>
        </xdr:from>
        <xdr:to>
          <xdr:col>4</xdr:col>
          <xdr:colOff>790575</xdr:colOff>
          <xdr:row>23</xdr:row>
          <xdr:rowOff>38100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3</xdr:col>
          <xdr:colOff>266700</xdr:colOff>
          <xdr:row>25</xdr:row>
          <xdr:rowOff>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9525</xdr:rowOff>
        </xdr:from>
        <xdr:to>
          <xdr:col>4</xdr:col>
          <xdr:colOff>276225</xdr:colOff>
          <xdr:row>25</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171450</xdr:rowOff>
        </xdr:from>
        <xdr:to>
          <xdr:col>4</xdr:col>
          <xdr:colOff>828675</xdr:colOff>
          <xdr:row>25</xdr:row>
          <xdr:rowOff>19050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9525</xdr:rowOff>
        </xdr:from>
        <xdr:to>
          <xdr:col>3</xdr:col>
          <xdr:colOff>266700</xdr:colOff>
          <xdr:row>28</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9525</xdr:rowOff>
        </xdr:from>
        <xdr:to>
          <xdr:col>4</xdr:col>
          <xdr:colOff>276225</xdr:colOff>
          <xdr:row>28</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171450</xdr:rowOff>
        </xdr:from>
        <xdr:to>
          <xdr:col>4</xdr:col>
          <xdr:colOff>828675</xdr:colOff>
          <xdr:row>28</xdr:row>
          <xdr:rowOff>19050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9525</xdr:rowOff>
        </xdr:from>
        <xdr:to>
          <xdr:col>3</xdr:col>
          <xdr:colOff>266700</xdr:colOff>
          <xdr:row>31</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9525</xdr:rowOff>
        </xdr:from>
        <xdr:to>
          <xdr:col>4</xdr:col>
          <xdr:colOff>276225</xdr:colOff>
          <xdr:row>31</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171450</xdr:rowOff>
        </xdr:from>
        <xdr:to>
          <xdr:col>4</xdr:col>
          <xdr:colOff>828675</xdr:colOff>
          <xdr:row>31</xdr:row>
          <xdr:rowOff>19050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266700</xdr:colOff>
          <xdr:row>35</xdr:row>
          <xdr:rowOff>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9525</xdr:rowOff>
        </xdr:from>
        <xdr:to>
          <xdr:col>4</xdr:col>
          <xdr:colOff>276225</xdr:colOff>
          <xdr:row>35</xdr:row>
          <xdr:rowOff>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171450</xdr:rowOff>
        </xdr:from>
        <xdr:to>
          <xdr:col>4</xdr:col>
          <xdr:colOff>828675</xdr:colOff>
          <xdr:row>35</xdr:row>
          <xdr:rowOff>19050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9525</xdr:rowOff>
        </xdr:from>
        <xdr:to>
          <xdr:col>3</xdr:col>
          <xdr:colOff>266700</xdr:colOff>
          <xdr:row>36</xdr:row>
          <xdr:rowOff>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xdr:rowOff>
        </xdr:from>
        <xdr:to>
          <xdr:col>4</xdr:col>
          <xdr:colOff>276225</xdr:colOff>
          <xdr:row>36</xdr:row>
          <xdr:rowOff>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9525</xdr:rowOff>
        </xdr:from>
        <xdr:to>
          <xdr:col>3</xdr:col>
          <xdr:colOff>266700</xdr:colOff>
          <xdr:row>25</xdr:row>
          <xdr:rowOff>180975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9525</xdr:rowOff>
        </xdr:from>
        <xdr:to>
          <xdr:col>4</xdr:col>
          <xdr:colOff>266700</xdr:colOff>
          <xdr:row>25</xdr:row>
          <xdr:rowOff>180975</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9525</xdr:rowOff>
        </xdr:from>
        <xdr:to>
          <xdr:col>3</xdr:col>
          <xdr:colOff>266700</xdr:colOff>
          <xdr:row>26</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9525</xdr:rowOff>
        </xdr:from>
        <xdr:to>
          <xdr:col>4</xdr:col>
          <xdr:colOff>266700</xdr:colOff>
          <xdr:row>26</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9525</xdr:rowOff>
        </xdr:from>
        <xdr:to>
          <xdr:col>3</xdr:col>
          <xdr:colOff>266700</xdr:colOff>
          <xdr:row>29</xdr:row>
          <xdr:rowOff>180975</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9525</xdr:rowOff>
        </xdr:from>
        <xdr:to>
          <xdr:col>4</xdr:col>
          <xdr:colOff>266700</xdr:colOff>
          <xdr:row>29</xdr:row>
          <xdr:rowOff>180975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9525</xdr:rowOff>
        </xdr:from>
        <xdr:to>
          <xdr:col>3</xdr:col>
          <xdr:colOff>266700</xdr:colOff>
          <xdr:row>31</xdr:row>
          <xdr:rowOff>180975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9525</xdr:rowOff>
        </xdr:from>
        <xdr:to>
          <xdr:col>4</xdr:col>
          <xdr:colOff>266700</xdr:colOff>
          <xdr:row>31</xdr:row>
          <xdr:rowOff>180975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9525</xdr:rowOff>
        </xdr:from>
        <xdr:to>
          <xdr:col>3</xdr:col>
          <xdr:colOff>266700</xdr:colOff>
          <xdr:row>32</xdr:row>
          <xdr:rowOff>180975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9525</xdr:rowOff>
        </xdr:from>
        <xdr:to>
          <xdr:col>4</xdr:col>
          <xdr:colOff>266700</xdr:colOff>
          <xdr:row>32</xdr:row>
          <xdr:rowOff>180975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9525</xdr:rowOff>
        </xdr:from>
        <xdr:to>
          <xdr:col>3</xdr:col>
          <xdr:colOff>266700</xdr:colOff>
          <xdr:row>33</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9525</xdr:rowOff>
        </xdr:from>
        <xdr:to>
          <xdr:col>4</xdr:col>
          <xdr:colOff>266700</xdr:colOff>
          <xdr:row>33</xdr:row>
          <xdr:rowOff>180975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161925</xdr:rowOff>
        </xdr:from>
        <xdr:to>
          <xdr:col>4</xdr:col>
          <xdr:colOff>809625</xdr:colOff>
          <xdr:row>25</xdr:row>
          <xdr:rowOff>28575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352425</xdr:rowOff>
        </xdr:from>
        <xdr:to>
          <xdr:col>4</xdr:col>
          <xdr:colOff>809625</xdr:colOff>
          <xdr:row>26</xdr:row>
          <xdr:rowOff>57150</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161925</xdr:rowOff>
        </xdr:from>
        <xdr:to>
          <xdr:col>4</xdr:col>
          <xdr:colOff>838200</xdr:colOff>
          <xdr:row>27</xdr:row>
          <xdr:rowOff>66675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161925</xdr:rowOff>
        </xdr:from>
        <xdr:to>
          <xdr:col>4</xdr:col>
          <xdr:colOff>819150</xdr:colOff>
          <xdr:row>28</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200025</xdr:rowOff>
        </xdr:from>
        <xdr:to>
          <xdr:col>4</xdr:col>
          <xdr:colOff>828675</xdr:colOff>
          <xdr:row>30</xdr:row>
          <xdr:rowOff>47625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161925</xdr:rowOff>
        </xdr:from>
        <xdr:to>
          <xdr:col>4</xdr:col>
          <xdr:colOff>828675</xdr:colOff>
          <xdr:row>31</xdr:row>
          <xdr:rowOff>9525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361950</xdr:rowOff>
        </xdr:from>
        <xdr:to>
          <xdr:col>4</xdr:col>
          <xdr:colOff>847725</xdr:colOff>
          <xdr:row>32</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180975</xdr:rowOff>
        </xdr:from>
        <xdr:to>
          <xdr:col>4</xdr:col>
          <xdr:colOff>847725</xdr:colOff>
          <xdr:row>33</xdr:row>
          <xdr:rowOff>9525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152400</xdr:rowOff>
        </xdr:from>
        <xdr:to>
          <xdr:col>4</xdr:col>
          <xdr:colOff>838200</xdr:colOff>
          <xdr:row>34</xdr:row>
          <xdr:rowOff>28575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171450</xdr:rowOff>
        </xdr:from>
        <xdr:to>
          <xdr:col>4</xdr:col>
          <xdr:colOff>838200</xdr:colOff>
          <xdr:row>35</xdr:row>
          <xdr:rowOff>19050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371475</xdr:rowOff>
        </xdr:from>
        <xdr:to>
          <xdr:col>4</xdr:col>
          <xdr:colOff>847725</xdr:colOff>
          <xdr:row>36</xdr:row>
          <xdr:rowOff>28575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9525</xdr:rowOff>
        </xdr:from>
        <xdr:to>
          <xdr:col>3</xdr:col>
          <xdr:colOff>266700</xdr:colOff>
          <xdr:row>43</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9525</xdr:rowOff>
        </xdr:from>
        <xdr:to>
          <xdr:col>4</xdr:col>
          <xdr:colOff>266700</xdr:colOff>
          <xdr:row>43</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9525</xdr:rowOff>
        </xdr:from>
        <xdr:to>
          <xdr:col>3</xdr:col>
          <xdr:colOff>266700</xdr:colOff>
          <xdr:row>44</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9525</xdr:rowOff>
        </xdr:from>
        <xdr:to>
          <xdr:col>4</xdr:col>
          <xdr:colOff>266700</xdr:colOff>
          <xdr:row>44</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9525</xdr:rowOff>
        </xdr:from>
        <xdr:to>
          <xdr:col>3</xdr:col>
          <xdr:colOff>266700</xdr:colOff>
          <xdr:row>45</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9525</xdr:rowOff>
        </xdr:from>
        <xdr:to>
          <xdr:col>4</xdr:col>
          <xdr:colOff>266700</xdr:colOff>
          <xdr:row>45</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3</xdr:col>
          <xdr:colOff>266700</xdr:colOff>
          <xdr:row>46</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9525</xdr:rowOff>
        </xdr:from>
        <xdr:to>
          <xdr:col>4</xdr:col>
          <xdr:colOff>266700</xdr:colOff>
          <xdr:row>46</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3</xdr:col>
          <xdr:colOff>266700</xdr:colOff>
          <xdr:row>47</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xdr:rowOff>
        </xdr:from>
        <xdr:to>
          <xdr:col>4</xdr:col>
          <xdr:colOff>266700</xdr:colOff>
          <xdr:row>47</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9525</xdr:rowOff>
        </xdr:from>
        <xdr:to>
          <xdr:col>3</xdr:col>
          <xdr:colOff>266700</xdr:colOff>
          <xdr:row>48</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9525</xdr:rowOff>
        </xdr:from>
        <xdr:to>
          <xdr:col>4</xdr:col>
          <xdr:colOff>266700</xdr:colOff>
          <xdr:row>48</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9525</xdr:rowOff>
        </xdr:from>
        <xdr:to>
          <xdr:col>3</xdr:col>
          <xdr:colOff>266700</xdr:colOff>
          <xdr:row>55</xdr:row>
          <xdr:rowOff>180975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9525</xdr:rowOff>
        </xdr:from>
        <xdr:to>
          <xdr:col>4</xdr:col>
          <xdr:colOff>266700</xdr:colOff>
          <xdr:row>55</xdr:row>
          <xdr:rowOff>180975</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9525</xdr:rowOff>
        </xdr:from>
        <xdr:to>
          <xdr:col>3</xdr:col>
          <xdr:colOff>266700</xdr:colOff>
          <xdr:row>56</xdr:row>
          <xdr:rowOff>180975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9525</xdr:rowOff>
        </xdr:from>
        <xdr:to>
          <xdr:col>4</xdr:col>
          <xdr:colOff>266700</xdr:colOff>
          <xdr:row>56</xdr:row>
          <xdr:rowOff>180975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9525</xdr:rowOff>
        </xdr:from>
        <xdr:to>
          <xdr:col>3</xdr:col>
          <xdr:colOff>266700</xdr:colOff>
          <xdr:row>57</xdr:row>
          <xdr:rowOff>180975</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9525</xdr:rowOff>
        </xdr:from>
        <xdr:to>
          <xdr:col>4</xdr:col>
          <xdr:colOff>266700</xdr:colOff>
          <xdr:row>57</xdr:row>
          <xdr:rowOff>180975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9525</xdr:rowOff>
        </xdr:from>
        <xdr:to>
          <xdr:col>3</xdr:col>
          <xdr:colOff>266700</xdr:colOff>
          <xdr:row>53</xdr:row>
          <xdr:rowOff>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9525</xdr:rowOff>
        </xdr:from>
        <xdr:to>
          <xdr:col>4</xdr:col>
          <xdr:colOff>276225</xdr:colOff>
          <xdr:row>53</xdr:row>
          <xdr:rowOff>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9525</xdr:rowOff>
        </xdr:from>
        <xdr:to>
          <xdr:col>3</xdr:col>
          <xdr:colOff>266700</xdr:colOff>
          <xdr:row>59</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9525</xdr:rowOff>
        </xdr:from>
        <xdr:to>
          <xdr:col>4</xdr:col>
          <xdr:colOff>276225</xdr:colOff>
          <xdr:row>59</xdr:row>
          <xdr:rowOff>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466725</xdr:rowOff>
        </xdr:from>
        <xdr:to>
          <xdr:col>4</xdr:col>
          <xdr:colOff>790575</xdr:colOff>
          <xdr:row>44</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171450</xdr:rowOff>
        </xdr:from>
        <xdr:to>
          <xdr:col>4</xdr:col>
          <xdr:colOff>809625</xdr:colOff>
          <xdr:row>45</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161925</xdr:rowOff>
        </xdr:from>
        <xdr:to>
          <xdr:col>4</xdr:col>
          <xdr:colOff>800100</xdr:colOff>
          <xdr:row>46</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161925</xdr:rowOff>
        </xdr:from>
        <xdr:to>
          <xdr:col>4</xdr:col>
          <xdr:colOff>809625</xdr:colOff>
          <xdr:row>47</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161925</xdr:rowOff>
        </xdr:from>
        <xdr:to>
          <xdr:col>4</xdr:col>
          <xdr:colOff>819150</xdr:colOff>
          <xdr:row>48</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171450</xdr:rowOff>
        </xdr:from>
        <xdr:to>
          <xdr:col>4</xdr:col>
          <xdr:colOff>819150</xdr:colOff>
          <xdr:row>49</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276225</xdr:rowOff>
        </xdr:from>
        <xdr:to>
          <xdr:col>4</xdr:col>
          <xdr:colOff>838200</xdr:colOff>
          <xdr:row>53</xdr:row>
          <xdr:rowOff>19050</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419100</xdr:rowOff>
        </xdr:from>
        <xdr:to>
          <xdr:col>5</xdr:col>
          <xdr:colOff>38100</xdr:colOff>
          <xdr:row>56</xdr:row>
          <xdr:rowOff>28575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161925</xdr:rowOff>
        </xdr:from>
        <xdr:to>
          <xdr:col>5</xdr:col>
          <xdr:colOff>28575</xdr:colOff>
          <xdr:row>57</xdr:row>
          <xdr:rowOff>28575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161925</xdr:rowOff>
        </xdr:from>
        <xdr:to>
          <xdr:col>5</xdr:col>
          <xdr:colOff>19050</xdr:colOff>
          <xdr:row>58</xdr:row>
          <xdr:rowOff>19050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171450</xdr:rowOff>
        </xdr:from>
        <xdr:to>
          <xdr:col>5</xdr:col>
          <xdr:colOff>19050</xdr:colOff>
          <xdr:row>59</xdr:row>
          <xdr:rowOff>9525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xdr:row>
          <xdr:rowOff>123825</xdr:rowOff>
        </xdr:from>
        <xdr:to>
          <xdr:col>3</xdr:col>
          <xdr:colOff>561975</xdr:colOff>
          <xdr:row>9</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123825</xdr:rowOff>
        </xdr:from>
        <xdr:to>
          <xdr:col>4</xdr:col>
          <xdr:colOff>781050</xdr:colOff>
          <xdr:row>20</xdr:row>
          <xdr:rowOff>28575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xdr:twoCellAnchor>
    <xdr:from>
      <xdr:col>1</xdr:col>
      <xdr:colOff>571500</xdr:colOff>
      <xdr:row>0</xdr:row>
      <xdr:rowOff>66676</xdr:rowOff>
    </xdr:from>
    <xdr:to>
      <xdr:col>4</xdr:col>
      <xdr:colOff>257175</xdr:colOff>
      <xdr:row>0</xdr:row>
      <xdr:rowOff>352426</xdr:rowOff>
    </xdr:to>
    <xdr:sp macro="" textlink="">
      <xdr:nvSpPr>
        <xdr:cNvPr id="99" name="正方形/長方形 98"/>
        <xdr:cNvSpPr/>
      </xdr:nvSpPr>
      <xdr:spPr>
        <a:xfrm>
          <a:off x="1847850" y="66676"/>
          <a:ext cx="3371850" cy="2857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mc:AlternateContent xmlns:mc="http://schemas.openxmlformats.org/markup-compatibility/2006">
    <mc:Choice xmlns:a14="http://schemas.microsoft.com/office/drawing/2010/main" Requires="a14">
      <xdr:twoCellAnchor editAs="oneCell">
        <xdr:from>
          <xdr:col>1</xdr:col>
          <xdr:colOff>676275</xdr:colOff>
          <xdr:row>8</xdr:row>
          <xdr:rowOff>123825</xdr:rowOff>
        </xdr:from>
        <xdr:to>
          <xdr:col>3</xdr:col>
          <xdr:colOff>561975</xdr:colOff>
          <xdr:row>10</xdr:row>
          <xdr:rowOff>142875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9</xdr:row>
          <xdr:rowOff>0</xdr:rowOff>
        </xdr:from>
        <xdr:to>
          <xdr:col>3</xdr:col>
          <xdr:colOff>676275</xdr:colOff>
          <xdr:row>10</xdr:row>
          <xdr:rowOff>209550</xdr:rowOff>
        </xdr:to>
        <xdr:sp macro="" textlink="">
          <xdr:nvSpPr>
            <xdr:cNvPr id="1161" name="Group Box 137" hidden="1">
              <a:extLst>
                <a:ext uri="{63B3BB69-23CF-44E3-9099-C40C66FF867C}">
                  <a14:compatExt spid="_x0000_s1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104775</xdr:rowOff>
    </xdr:from>
    <xdr:to>
      <xdr:col>7</xdr:col>
      <xdr:colOff>85725</xdr:colOff>
      <xdr:row>0</xdr:row>
      <xdr:rowOff>466726</xdr:rowOff>
    </xdr:to>
    <xdr:sp macro="" textlink="">
      <xdr:nvSpPr>
        <xdr:cNvPr id="2" name="正方形/長方形 1"/>
        <xdr:cNvSpPr/>
      </xdr:nvSpPr>
      <xdr:spPr>
        <a:xfrm>
          <a:off x="2162175" y="104775"/>
          <a:ext cx="3533775" cy="3619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1507252</xdr:colOff>
      <xdr:row>0</xdr:row>
      <xdr:rowOff>104670</xdr:rowOff>
    </xdr:from>
    <xdr:to>
      <xdr:col>5</xdr:col>
      <xdr:colOff>414598</xdr:colOff>
      <xdr:row>0</xdr:row>
      <xdr:rowOff>466621</xdr:rowOff>
    </xdr:to>
    <xdr:sp macro="" textlink="">
      <xdr:nvSpPr>
        <xdr:cNvPr id="2" name="正方形/長方形 1"/>
        <xdr:cNvSpPr/>
      </xdr:nvSpPr>
      <xdr:spPr>
        <a:xfrm>
          <a:off x="1507252" y="104670"/>
          <a:ext cx="3526971" cy="3619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latin typeface="ＭＳ ゴシック" pitchFamily="49" charset="-128"/>
              <a:ea typeface="ＭＳ ゴシック" pitchFamily="49" charset="-128"/>
            </a:rPr>
            <a:t>施設認定を受けていない施設に所属する医師用</a:t>
          </a:r>
        </a:p>
      </xdr:txBody>
    </xdr:sp>
    <xdr:clientData/>
  </xdr:twoCellAnchor>
  <mc:AlternateContent xmlns:mc="http://schemas.openxmlformats.org/markup-compatibility/2006">
    <mc:Choice xmlns:a14="http://schemas.microsoft.com/office/drawing/2010/main" Requires="a14">
      <xdr:twoCellAnchor editAs="oneCell">
        <xdr:from>
          <xdr:col>1</xdr:col>
          <xdr:colOff>600075</xdr:colOff>
          <xdr:row>11</xdr:row>
          <xdr:rowOff>742950</xdr:rowOff>
        </xdr:from>
        <xdr:to>
          <xdr:col>2</xdr:col>
          <xdr:colOff>47625</xdr:colOff>
          <xdr:row>12</xdr:row>
          <xdr:rowOff>238125</xdr:rowOff>
        </xdr:to>
        <xdr:sp macro="" textlink="">
          <xdr:nvSpPr>
            <xdr:cNvPr id="6150" name="Option Button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12</xdr:row>
          <xdr:rowOff>38100</xdr:rowOff>
        </xdr:from>
        <xdr:to>
          <xdr:col>3</xdr:col>
          <xdr:colOff>771525</xdr:colOff>
          <xdr:row>12</xdr:row>
          <xdr:rowOff>219075</xdr:rowOff>
        </xdr:to>
        <xdr:sp macro="" textlink="">
          <xdr:nvSpPr>
            <xdr:cNvPr id="6151" name="Option Button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11</xdr:row>
          <xdr:rowOff>609600</xdr:rowOff>
        </xdr:from>
        <xdr:to>
          <xdr:col>5</xdr:col>
          <xdr:colOff>19050</xdr:colOff>
          <xdr:row>13</xdr:row>
          <xdr:rowOff>133350</xdr:rowOff>
        </xdr:to>
        <xdr:sp macro="" textlink="">
          <xdr:nvSpPr>
            <xdr:cNvPr id="6152" name="Group Box 8"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89" Type="http://schemas.openxmlformats.org/officeDocument/2006/relationships/ctrlProp" Target="../ctrlProps/ctrlProp92.xml"/><Relationship Id="rId97" Type="http://schemas.openxmlformats.org/officeDocument/2006/relationships/ctrlProp" Target="../ctrlProps/ctrlProp100.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4.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Q30"/>
  <sheetViews>
    <sheetView showGridLines="0" tabSelected="1" zoomScaleNormal="100" zoomScaleSheetLayoutView="93" workbookViewId="0"/>
  </sheetViews>
  <sheetFormatPr defaultRowHeight="15" x14ac:dyDescent="0.15"/>
  <cols>
    <col min="1" max="1" width="2.25" customWidth="1"/>
    <col min="2" max="8" width="9" style="61"/>
  </cols>
  <sheetData>
    <row r="1" spans="2:17" ht="43.5" customHeight="1" x14ac:dyDescent="0.15">
      <c r="B1" s="107" t="s">
        <v>113</v>
      </c>
      <c r="C1" s="107"/>
      <c r="D1" s="107"/>
      <c r="E1" s="107"/>
      <c r="F1" s="107"/>
      <c r="G1" s="107"/>
      <c r="H1" s="107"/>
      <c r="I1" s="107"/>
      <c r="J1" s="107"/>
    </row>
    <row r="2" spans="2:17" ht="45" customHeight="1" x14ac:dyDescent="0.15">
      <c r="B2" s="106" t="s">
        <v>114</v>
      </c>
      <c r="C2" s="106"/>
      <c r="D2" s="106"/>
      <c r="E2" s="106"/>
      <c r="F2" s="106"/>
      <c r="G2" s="106"/>
      <c r="H2" s="106"/>
      <c r="I2" s="106"/>
      <c r="J2" s="106"/>
      <c r="K2" s="106"/>
      <c r="L2" s="106"/>
      <c r="M2" s="106"/>
      <c r="N2" s="58"/>
      <c r="O2" s="58"/>
      <c r="P2" s="58"/>
      <c r="Q2" s="59"/>
    </row>
    <row r="3" spans="2:17" ht="45" customHeight="1" x14ac:dyDescent="0.15">
      <c r="B3" s="106" t="s">
        <v>115</v>
      </c>
      <c r="C3" s="106"/>
      <c r="D3" s="106"/>
      <c r="E3" s="106"/>
      <c r="F3" s="106"/>
      <c r="G3" s="106"/>
      <c r="H3" s="106"/>
      <c r="I3" s="106"/>
      <c r="J3" s="106"/>
      <c r="K3" s="106"/>
      <c r="L3" s="106"/>
      <c r="M3" s="106"/>
      <c r="N3" s="58"/>
      <c r="O3" s="58"/>
      <c r="P3" s="58"/>
      <c r="Q3" s="59"/>
    </row>
    <row r="4" spans="2:17" ht="34.5" customHeight="1" x14ac:dyDescent="0.15">
      <c r="B4" s="106" t="s">
        <v>158</v>
      </c>
      <c r="C4" s="106"/>
      <c r="D4" s="106"/>
      <c r="E4" s="106"/>
      <c r="F4" s="106"/>
      <c r="G4" s="106"/>
      <c r="H4" s="106"/>
      <c r="I4" s="106"/>
      <c r="J4" s="106"/>
      <c r="K4" s="106"/>
      <c r="L4" s="106"/>
      <c r="M4" s="106"/>
      <c r="N4" s="60"/>
      <c r="O4" s="60"/>
      <c r="P4" s="60"/>
    </row>
    <row r="5" spans="2:17" ht="34.5" customHeight="1" x14ac:dyDescent="0.15">
      <c r="B5" s="106" t="s">
        <v>116</v>
      </c>
      <c r="C5" s="106"/>
      <c r="D5" s="106"/>
      <c r="E5" s="106"/>
      <c r="F5" s="106"/>
      <c r="G5" s="106"/>
      <c r="H5" s="106"/>
      <c r="I5" s="106"/>
      <c r="J5" s="106"/>
      <c r="K5" s="106"/>
      <c r="L5" s="106"/>
      <c r="M5" s="106"/>
      <c r="N5" s="60"/>
      <c r="O5" s="60"/>
      <c r="P5" s="60"/>
    </row>
    <row r="6" spans="2:17" ht="30" customHeight="1" x14ac:dyDescent="0.15">
      <c r="B6" s="108" t="s">
        <v>159</v>
      </c>
      <c r="C6" s="108"/>
      <c r="D6" s="108"/>
      <c r="E6" s="108"/>
      <c r="F6" s="108"/>
      <c r="G6" s="108"/>
      <c r="H6" s="108"/>
      <c r="I6" s="108"/>
      <c r="J6" s="108"/>
      <c r="K6" s="108"/>
      <c r="L6" s="108"/>
      <c r="M6" s="108"/>
      <c r="N6" s="60"/>
      <c r="O6" s="60"/>
      <c r="P6" s="60"/>
    </row>
    <row r="7" spans="2:17" ht="17.25" customHeight="1" x14ac:dyDescent="0.15">
      <c r="B7" s="108" t="s">
        <v>160</v>
      </c>
      <c r="C7" s="108"/>
      <c r="D7" s="108"/>
      <c r="I7" s="62"/>
      <c r="J7" s="62"/>
      <c r="K7" s="62"/>
      <c r="L7" s="62"/>
      <c r="M7" s="62"/>
      <c r="N7" s="60"/>
      <c r="O7" s="60"/>
      <c r="P7" s="60"/>
    </row>
    <row r="8" spans="2:17" ht="15.75" customHeight="1" x14ac:dyDescent="0.15">
      <c r="B8" s="97" t="s">
        <v>161</v>
      </c>
      <c r="C8" s="96"/>
      <c r="D8" s="96"/>
      <c r="E8" s="63"/>
      <c r="I8" s="62"/>
      <c r="J8" s="62"/>
      <c r="K8" s="62"/>
      <c r="L8" s="62"/>
      <c r="M8" s="62"/>
      <c r="N8" s="60"/>
      <c r="O8" s="60"/>
      <c r="P8" s="60"/>
    </row>
    <row r="9" spans="2:17" ht="10.5" customHeight="1" x14ac:dyDescent="0.15">
      <c r="B9" s="63"/>
      <c r="C9" s="64"/>
      <c r="D9" s="64"/>
      <c r="E9" s="63"/>
      <c r="I9" s="62"/>
      <c r="J9" s="62"/>
      <c r="K9" s="62"/>
      <c r="L9" s="62"/>
      <c r="M9" s="62"/>
      <c r="N9" s="60"/>
      <c r="O9" s="60"/>
      <c r="P9" s="60"/>
    </row>
    <row r="10" spans="2:17" ht="20.25" customHeight="1" x14ac:dyDescent="0.15">
      <c r="B10" s="108" t="s">
        <v>117</v>
      </c>
      <c r="C10" s="108"/>
      <c r="D10" s="108"/>
      <c r="E10" s="108"/>
      <c r="F10" s="108"/>
      <c r="G10" s="108"/>
      <c r="H10" s="108"/>
      <c r="I10" s="108"/>
      <c r="J10" s="108"/>
      <c r="K10" s="108"/>
      <c r="L10" s="108"/>
      <c r="M10" s="108"/>
      <c r="N10" s="60"/>
      <c r="O10" s="60"/>
      <c r="P10" s="60"/>
    </row>
    <row r="11" spans="2:17" ht="19.5" customHeight="1" x14ac:dyDescent="0.15">
      <c r="B11" s="108" t="s">
        <v>105</v>
      </c>
      <c r="C11" s="108"/>
      <c r="D11" s="108"/>
      <c r="I11" s="62"/>
      <c r="J11" s="62"/>
      <c r="K11" s="62"/>
      <c r="L11" s="62"/>
      <c r="M11" s="62"/>
      <c r="N11" s="60"/>
      <c r="O11" s="60"/>
      <c r="P11" s="60"/>
    </row>
    <row r="12" spans="2:17" ht="28.5" customHeight="1" x14ac:dyDescent="0.15">
      <c r="B12" s="106" t="s">
        <v>106</v>
      </c>
      <c r="C12" s="108"/>
      <c r="D12" s="108"/>
      <c r="E12" s="108"/>
      <c r="F12" s="108"/>
      <c r="G12" s="108"/>
      <c r="I12" s="62"/>
      <c r="J12" s="62"/>
      <c r="K12" s="62"/>
      <c r="L12" s="62"/>
      <c r="M12" s="62"/>
      <c r="N12" s="60"/>
      <c r="O12" s="60"/>
      <c r="P12" s="60"/>
    </row>
    <row r="13" spans="2:17" ht="17.25" customHeight="1" x14ac:dyDescent="0.15">
      <c r="I13" s="62"/>
      <c r="J13" s="62"/>
      <c r="K13" s="62"/>
      <c r="L13" s="62"/>
      <c r="M13" s="62"/>
      <c r="N13" s="60"/>
      <c r="O13" s="60"/>
      <c r="P13" s="60"/>
    </row>
    <row r="14" spans="2:17" ht="30" customHeight="1" x14ac:dyDescent="0.15">
      <c r="B14" s="65" t="s">
        <v>107</v>
      </c>
      <c r="I14" s="62"/>
      <c r="J14" s="62"/>
      <c r="K14" s="62"/>
      <c r="L14" s="62"/>
      <c r="M14" s="62"/>
      <c r="N14" s="60"/>
      <c r="O14" s="60"/>
      <c r="P14" s="60"/>
    </row>
    <row r="15" spans="2:17" ht="30" customHeight="1" x14ac:dyDescent="0.15">
      <c r="B15" s="106" t="s">
        <v>108</v>
      </c>
      <c r="C15" s="106"/>
      <c r="D15" s="106"/>
      <c r="E15" s="106"/>
      <c r="F15" s="106"/>
      <c r="G15" s="106"/>
      <c r="H15" s="106"/>
      <c r="I15" s="106"/>
      <c r="J15" s="106"/>
      <c r="K15" s="106"/>
      <c r="L15" s="106"/>
      <c r="M15" s="106"/>
      <c r="N15" s="66"/>
      <c r="O15" s="66"/>
      <c r="P15" s="60"/>
    </row>
    <row r="16" spans="2:17" ht="30" customHeight="1" x14ac:dyDescent="0.15">
      <c r="B16" s="108" t="s">
        <v>109</v>
      </c>
      <c r="C16" s="108"/>
      <c r="D16" s="108"/>
      <c r="E16" s="108"/>
      <c r="F16" s="108"/>
      <c r="G16" s="108"/>
      <c r="H16" s="108"/>
      <c r="I16" s="108"/>
      <c r="J16" s="108"/>
      <c r="K16" s="108"/>
      <c r="L16" s="108"/>
      <c r="M16" s="108"/>
      <c r="N16" s="60"/>
      <c r="O16" s="60"/>
      <c r="P16" s="60"/>
    </row>
    <row r="17" spans="2:13" ht="13.5" x14ac:dyDescent="0.15">
      <c r="B17" s="67"/>
      <c r="C17" s="6" t="s">
        <v>84</v>
      </c>
      <c r="D17" s="5" t="s">
        <v>28</v>
      </c>
      <c r="E17" s="5"/>
      <c r="F17" s="5"/>
      <c r="G17" s="5"/>
      <c r="H17" s="5"/>
      <c r="I17" s="5"/>
    </row>
    <row r="18" spans="2:13" ht="13.5" x14ac:dyDescent="0.15">
      <c r="B18" s="68"/>
      <c r="C18" s="6" t="s">
        <v>110</v>
      </c>
      <c r="D18" s="5" t="s">
        <v>29</v>
      </c>
      <c r="E18" s="5"/>
      <c r="F18" s="5"/>
      <c r="G18" s="5"/>
      <c r="H18" s="5"/>
      <c r="I18" s="5"/>
    </row>
    <row r="19" spans="2:13" ht="13.5" x14ac:dyDescent="0.15">
      <c r="B19" s="69"/>
      <c r="C19" s="6" t="s">
        <v>84</v>
      </c>
      <c r="D19" s="5" t="s">
        <v>80</v>
      </c>
      <c r="E19" s="5"/>
      <c r="F19" s="5"/>
      <c r="G19" s="5"/>
      <c r="H19" s="5"/>
      <c r="I19" s="5"/>
    </row>
    <row r="20" spans="2:13" ht="13.5" x14ac:dyDescent="0.15">
      <c r="B20" s="15" t="s">
        <v>81</v>
      </c>
      <c r="C20" s="6" t="s">
        <v>84</v>
      </c>
      <c r="D20" s="5" t="s">
        <v>85</v>
      </c>
      <c r="E20" s="5"/>
      <c r="F20" s="5"/>
      <c r="G20" s="5"/>
      <c r="H20" s="5"/>
      <c r="I20" s="5"/>
    </row>
    <row r="21" spans="2:13" ht="13.5" x14ac:dyDescent="0.15">
      <c r="B21" s="70"/>
      <c r="C21" s="6" t="s">
        <v>111</v>
      </c>
      <c r="D21" s="5" t="s">
        <v>51</v>
      </c>
      <c r="E21" s="5"/>
      <c r="F21" s="5"/>
      <c r="G21" s="5"/>
      <c r="H21" s="5"/>
      <c r="I21" s="5"/>
    </row>
    <row r="22" spans="2:13" ht="13.5" customHeight="1" x14ac:dyDescent="0.15"/>
    <row r="23" spans="2:13" ht="30" customHeight="1" x14ac:dyDescent="0.15">
      <c r="B23" s="106" t="s">
        <v>112</v>
      </c>
      <c r="C23" s="106"/>
      <c r="D23" s="106"/>
      <c r="E23" s="106"/>
      <c r="F23" s="106"/>
      <c r="G23" s="106"/>
      <c r="H23" s="106"/>
      <c r="I23" s="106"/>
      <c r="J23" s="106"/>
      <c r="K23" s="106"/>
      <c r="L23" s="106"/>
      <c r="M23" s="106"/>
    </row>
    <row r="24" spans="2:13" ht="30" customHeight="1" x14ac:dyDescent="0.15">
      <c r="B24" s="106"/>
      <c r="C24" s="106"/>
      <c r="D24" s="106"/>
      <c r="E24" s="106"/>
      <c r="F24" s="106"/>
    </row>
    <row r="25" spans="2:13" ht="30" customHeight="1" x14ac:dyDescent="0.15"/>
    <row r="26" spans="2:13" ht="30" customHeight="1" x14ac:dyDescent="0.15"/>
    <row r="27" spans="2:13" ht="30" customHeight="1" x14ac:dyDescent="0.15"/>
    <row r="28" spans="2:13" ht="30" customHeight="1" x14ac:dyDescent="0.15"/>
    <row r="29" spans="2:13" ht="30" customHeight="1" x14ac:dyDescent="0.15"/>
    <row r="30" spans="2:13" ht="30" customHeight="1" x14ac:dyDescent="0.15"/>
  </sheetData>
  <sheetProtection algorithmName="SHA-512" hashValue="4AqdY8xz3tb9IehqTW7pGEztFLO1S0T+Zvry0ksVa9SEGTZcM/NwO93n7rzA14cnATASGcC0dE/61cABlkoBaw==" saltValue="9J7+uQ2k6No1QueXVkS4qA==" spinCount="100000" sheet="1" objects="1" scenarios="1"/>
  <mergeCells count="14">
    <mergeCell ref="B24:F24"/>
    <mergeCell ref="B1:J1"/>
    <mergeCell ref="B2:M2"/>
    <mergeCell ref="B4:M4"/>
    <mergeCell ref="B6:M6"/>
    <mergeCell ref="B10:M10"/>
    <mergeCell ref="B3:M3"/>
    <mergeCell ref="B5:M5"/>
    <mergeCell ref="B11:D11"/>
    <mergeCell ref="B12:G12"/>
    <mergeCell ref="B15:M15"/>
    <mergeCell ref="B16:M16"/>
    <mergeCell ref="B23:M23"/>
    <mergeCell ref="B7:D7"/>
  </mergeCells>
  <phoneticPr fontId="1"/>
  <hyperlinks>
    <hyperlink ref="B8"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1"/>
  <sheetViews>
    <sheetView view="pageBreakPreview" zoomScaleNormal="100" zoomScaleSheetLayoutView="100" workbookViewId="0"/>
  </sheetViews>
  <sheetFormatPr defaultRowHeight="13.5" x14ac:dyDescent="0.15"/>
  <cols>
    <col min="1" max="1" width="21.25" style="16" customWidth="1"/>
    <col min="2" max="2" width="19.625" style="16" customWidth="1"/>
    <col min="3" max="3" width="11" style="16" bestFit="1" customWidth="1"/>
    <col min="4" max="4" width="9" style="16" customWidth="1"/>
    <col min="5" max="5" width="11.25" style="16" customWidth="1"/>
    <col min="6" max="6" width="9" style="16" customWidth="1"/>
    <col min="7" max="7" width="9" style="16"/>
    <col min="8" max="8" width="9" style="16" customWidth="1"/>
    <col min="9" max="16384" width="9" style="16"/>
  </cols>
  <sheetData>
    <row r="1" spans="1:8" ht="15" customHeight="1" x14ac:dyDescent="0.15">
      <c r="A1" s="16" t="s">
        <v>93</v>
      </c>
      <c r="E1" s="17"/>
      <c r="F1" s="18"/>
      <c r="G1" s="19"/>
      <c r="H1" s="20"/>
    </row>
    <row r="3" spans="1:8" ht="24" customHeight="1" x14ac:dyDescent="0.15">
      <c r="A3" s="21" t="s">
        <v>27</v>
      </c>
      <c r="B3" s="118"/>
      <c r="C3" s="119"/>
      <c r="D3" s="119"/>
      <c r="E3" s="120"/>
      <c r="F3" s="22" t="str">
        <f>IF(B3="","※未入力です","")</f>
        <v>※未入力です</v>
      </c>
    </row>
    <row r="4" spans="1:8" ht="24" customHeight="1" x14ac:dyDescent="0.15">
      <c r="A4" s="23" t="s">
        <v>156</v>
      </c>
      <c r="B4" s="24"/>
      <c r="C4" s="25"/>
      <c r="D4" s="25"/>
      <c r="E4" s="25"/>
    </row>
    <row r="5" spans="1:8" ht="24" customHeight="1" x14ac:dyDescent="0.15">
      <c r="A5" s="121" t="s">
        <v>34</v>
      </c>
      <c r="B5" s="98" t="s">
        <v>18</v>
      </c>
      <c r="C5" s="124"/>
      <c r="D5" s="124"/>
      <c r="E5" s="124"/>
      <c r="F5" s="22" t="str">
        <f>IF(C5="","※未入力です","")</f>
        <v>※未入力です</v>
      </c>
    </row>
    <row r="6" spans="1:8" ht="24" customHeight="1" x14ac:dyDescent="0.15">
      <c r="A6" s="122"/>
      <c r="B6" s="99" t="s">
        <v>19</v>
      </c>
      <c r="C6" s="125"/>
      <c r="D6" s="126"/>
      <c r="E6" s="127"/>
      <c r="F6" s="22" t="str">
        <f t="shared" ref="F6:F18" si="0">IF(C6="","※未入力です","")</f>
        <v>※未入力です</v>
      </c>
    </row>
    <row r="7" spans="1:8" ht="24" customHeight="1" x14ac:dyDescent="0.15">
      <c r="A7" s="122"/>
      <c r="B7" s="99" t="s">
        <v>162</v>
      </c>
      <c r="C7" s="134"/>
      <c r="D7" s="116"/>
      <c r="E7" s="117"/>
      <c r="F7" s="22" t="str">
        <f t="shared" si="0"/>
        <v>※未入力です</v>
      </c>
    </row>
    <row r="8" spans="1:8" ht="24" customHeight="1" x14ac:dyDescent="0.15">
      <c r="A8" s="122"/>
      <c r="B8" s="100" t="s">
        <v>13</v>
      </c>
      <c r="C8" s="128"/>
      <c r="D8" s="129"/>
      <c r="E8" s="130"/>
      <c r="F8" s="22" t="str">
        <f t="shared" si="0"/>
        <v>※未入力です</v>
      </c>
    </row>
    <row r="9" spans="1:8" ht="52.5" customHeight="1" x14ac:dyDescent="0.15">
      <c r="A9" s="122"/>
      <c r="B9" s="101" t="s">
        <v>14</v>
      </c>
      <c r="C9" s="131"/>
      <c r="D9" s="132"/>
      <c r="E9" s="133"/>
      <c r="F9" s="22" t="str">
        <f t="shared" si="0"/>
        <v>※未入力です</v>
      </c>
    </row>
    <row r="10" spans="1:8" ht="21" customHeight="1" x14ac:dyDescent="0.15">
      <c r="A10" s="122"/>
      <c r="B10" s="101" t="s">
        <v>15</v>
      </c>
      <c r="C10" s="128"/>
      <c r="D10" s="129"/>
      <c r="E10" s="130"/>
      <c r="F10" s="22" t="str">
        <f t="shared" si="0"/>
        <v>※未入力です</v>
      </c>
    </row>
    <row r="11" spans="1:8" ht="21" customHeight="1" x14ac:dyDescent="0.15">
      <c r="A11" s="123"/>
      <c r="B11" s="101" t="s">
        <v>16</v>
      </c>
      <c r="C11" s="128"/>
      <c r="D11" s="129"/>
      <c r="E11" s="130"/>
      <c r="F11" s="22" t="str">
        <f t="shared" si="0"/>
        <v>※未入力です</v>
      </c>
    </row>
    <row r="12" spans="1:8" ht="7.5" customHeight="1" x14ac:dyDescent="0.15">
      <c r="F12" s="22"/>
    </row>
    <row r="13" spans="1:8" ht="24" customHeight="1" x14ac:dyDescent="0.15">
      <c r="A13" s="16" t="s">
        <v>20</v>
      </c>
      <c r="F13" s="22"/>
    </row>
    <row r="14" spans="1:8" ht="24" customHeight="1" x14ac:dyDescent="0.15">
      <c r="A14" s="110" t="s">
        <v>33</v>
      </c>
      <c r="B14" s="102" t="s">
        <v>21</v>
      </c>
      <c r="C14" s="113"/>
      <c r="D14" s="113"/>
      <c r="E14" s="113"/>
      <c r="F14" s="22" t="str">
        <f t="shared" si="0"/>
        <v>※未入力です</v>
      </c>
    </row>
    <row r="15" spans="1:8" ht="24" customHeight="1" x14ac:dyDescent="0.15">
      <c r="A15" s="110"/>
      <c r="B15" s="102" t="s">
        <v>22</v>
      </c>
      <c r="C15" s="112" t="s">
        <v>86</v>
      </c>
      <c r="D15" s="112"/>
      <c r="E15" s="112"/>
      <c r="F15" s="22" t="str">
        <f>IF(H15=0,"※未選択です","")</f>
        <v>※未選択です</v>
      </c>
      <c r="H15" s="48"/>
    </row>
    <row r="16" spans="1:8" ht="24" customHeight="1" x14ac:dyDescent="0.15">
      <c r="A16" s="110"/>
      <c r="B16" s="101" t="s">
        <v>118</v>
      </c>
      <c r="C16" s="112" t="s">
        <v>119</v>
      </c>
      <c r="D16" s="112"/>
      <c r="E16" s="112"/>
      <c r="F16" s="22" t="str">
        <f>IF(H16=0,"※未選択です","")</f>
        <v>※未選択です</v>
      </c>
      <c r="H16" s="48"/>
    </row>
    <row r="17" spans="1:6" ht="23.25" customHeight="1" x14ac:dyDescent="0.15">
      <c r="A17" s="110"/>
      <c r="B17" s="102" t="s">
        <v>26</v>
      </c>
      <c r="C17" s="111"/>
      <c r="D17" s="111"/>
      <c r="E17" s="111"/>
      <c r="F17" s="22" t="str">
        <f t="shared" si="0"/>
        <v>※未入力です</v>
      </c>
    </row>
    <row r="18" spans="1:6" ht="24" customHeight="1" x14ac:dyDescent="0.15">
      <c r="A18" s="110"/>
      <c r="B18" s="101" t="s">
        <v>17</v>
      </c>
      <c r="C18" s="115"/>
      <c r="D18" s="116"/>
      <c r="E18" s="117"/>
      <c r="F18" s="22" t="str">
        <f t="shared" si="0"/>
        <v>※未入力です</v>
      </c>
    </row>
    <row r="19" spans="1:6" ht="24" customHeight="1" x14ac:dyDescent="0.15">
      <c r="A19" s="110"/>
      <c r="B19" s="109" t="s">
        <v>23</v>
      </c>
      <c r="C19" s="26" t="s">
        <v>24</v>
      </c>
      <c r="D19" s="111"/>
      <c r="E19" s="111"/>
      <c r="F19" s="22" t="str">
        <f>IF(D19="","※未入力です","")</f>
        <v>※未入力です</v>
      </c>
    </row>
    <row r="20" spans="1:6" ht="24" customHeight="1" x14ac:dyDescent="0.15">
      <c r="A20" s="110"/>
      <c r="B20" s="109"/>
      <c r="C20" s="26" t="s">
        <v>25</v>
      </c>
      <c r="D20" s="114"/>
      <c r="E20" s="114"/>
      <c r="F20" s="22" t="str">
        <f>IF(D20="","※未入力です","")</f>
        <v>※未入力です</v>
      </c>
    </row>
    <row r="21" spans="1:6" x14ac:dyDescent="0.15">
      <c r="F21" s="22"/>
    </row>
  </sheetData>
  <sheetProtection algorithmName="SHA-512" hashValue="+BAs6B7Ex7vtPdVX0AYAHKBXOO7v7d7RId+rpPPX4ZK8aKVWVA/mgjSJpEhuGOo3TsC0wSF0tv9rjw4hVzfO3w==" saltValue="X8Q98Y5ZsKz53gNMNzfFpQ==" spinCount="100000" sheet="1" objects="1" scenarios="1"/>
  <mergeCells count="18">
    <mergeCell ref="B3:E3"/>
    <mergeCell ref="A5:A11"/>
    <mergeCell ref="C5:E5"/>
    <mergeCell ref="C6:E6"/>
    <mergeCell ref="C8:E8"/>
    <mergeCell ref="C9:E9"/>
    <mergeCell ref="C10:E10"/>
    <mergeCell ref="C11:E11"/>
    <mergeCell ref="C7:E7"/>
    <mergeCell ref="B19:B20"/>
    <mergeCell ref="A14:A20"/>
    <mergeCell ref="C17:E17"/>
    <mergeCell ref="C15:E15"/>
    <mergeCell ref="C14:E14"/>
    <mergeCell ref="D20:E20"/>
    <mergeCell ref="D19:E19"/>
    <mergeCell ref="C18:E18"/>
    <mergeCell ref="C16:E16"/>
  </mergeCells>
  <phoneticPr fontId="1"/>
  <conditionalFormatting sqref="B3 C5:C11 C14 C17:C18 D19:D20">
    <cfRule type="notContainsBlanks" dxfId="39" priority="8">
      <formula>LEN(TRIM(B3))&gt;0</formula>
    </cfRule>
  </conditionalFormatting>
  <conditionalFormatting sqref="C15">
    <cfRule type="expression" dxfId="38" priority="2">
      <formula>$H$15&gt;=1</formula>
    </cfRule>
  </conditionalFormatting>
  <conditionalFormatting sqref="C16:E16">
    <cfRule type="expression" dxfId="37" priority="1">
      <formula>$H$16&gt;0</formula>
    </cfRule>
  </conditionalFormatting>
  <pageMargins left="0.7" right="0.7" top="0.75" bottom="0.75" header="0.3" footer="0.3"/>
  <pageSetup paperSize="9" scale="9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2</xdr:col>
                    <xdr:colOff>342900</xdr:colOff>
                    <xdr:row>14</xdr:row>
                    <xdr:rowOff>28575</xdr:rowOff>
                  </from>
                  <to>
                    <xdr:col>2</xdr:col>
                    <xdr:colOff>695325</xdr:colOff>
                    <xdr:row>14</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3</xdr:col>
                    <xdr:colOff>504825</xdr:colOff>
                    <xdr:row>14</xdr:row>
                    <xdr:rowOff>38100</xdr:rowOff>
                  </from>
                  <to>
                    <xdr:col>4</xdr:col>
                    <xdr:colOff>180975</xdr:colOff>
                    <xdr:row>14</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2</xdr:col>
                    <xdr:colOff>342900</xdr:colOff>
                    <xdr:row>15</xdr:row>
                    <xdr:rowOff>28575</xdr:rowOff>
                  </from>
                  <to>
                    <xdr:col>2</xdr:col>
                    <xdr:colOff>695325</xdr:colOff>
                    <xdr:row>15</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3</xdr:col>
                    <xdr:colOff>504825</xdr:colOff>
                    <xdr:row>15</xdr:row>
                    <xdr:rowOff>38100</xdr:rowOff>
                  </from>
                  <to>
                    <xdr:col>4</xdr:col>
                    <xdr:colOff>180975</xdr:colOff>
                    <xdr:row>15</xdr:row>
                    <xdr:rowOff>276225</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2</xdr:col>
                    <xdr:colOff>238125</xdr:colOff>
                    <xdr:row>13</xdr:row>
                    <xdr:rowOff>247650</xdr:rowOff>
                  </from>
                  <to>
                    <xdr:col>4</xdr:col>
                    <xdr:colOff>809625</xdr:colOff>
                    <xdr:row>15</xdr:row>
                    <xdr:rowOff>85725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2</xdr:col>
                    <xdr:colOff>238125</xdr:colOff>
                    <xdr:row>14</xdr:row>
                    <xdr:rowOff>228600</xdr:rowOff>
                  </from>
                  <to>
                    <xdr:col>4</xdr:col>
                    <xdr:colOff>809625</xdr:colOff>
                    <xdr:row>16</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5"/>
  <sheetViews>
    <sheetView view="pageBreakPreview" zoomScale="60" zoomScaleNormal="100" workbookViewId="0"/>
  </sheetViews>
  <sheetFormatPr defaultRowHeight="12" x14ac:dyDescent="0.15"/>
  <cols>
    <col min="1" max="1" width="7.125" style="28" customWidth="1"/>
    <col min="2" max="2" width="13.625" style="28" customWidth="1"/>
    <col min="3" max="3" width="4.625" style="28" customWidth="1"/>
    <col min="4" max="4" width="3.625" style="28" customWidth="1"/>
    <col min="5" max="5" width="4.625" style="28" customWidth="1"/>
    <col min="6" max="6" width="3.625" style="28" customWidth="1"/>
    <col min="7" max="7" width="4.625" style="28" customWidth="1"/>
    <col min="8" max="8" width="3.625" style="28" customWidth="1"/>
    <col min="9" max="9" width="6.25" style="28" customWidth="1"/>
    <col min="10" max="10" width="7" style="28" customWidth="1"/>
    <col min="11" max="11" width="11.875" style="28" customWidth="1"/>
    <col min="12" max="12" width="4.625" style="28" customWidth="1"/>
    <col min="13" max="13" width="3.125" style="28" customWidth="1"/>
    <col min="14" max="14" width="4.625" style="28" customWidth="1"/>
    <col min="15" max="15" width="3.125" style="28" customWidth="1"/>
    <col min="16" max="16" width="4.625" style="28" customWidth="1"/>
    <col min="17" max="17" width="3.125" style="28" customWidth="1"/>
    <col min="18" max="18" width="3.625" style="28" customWidth="1"/>
    <col min="19" max="16384" width="9" style="28"/>
  </cols>
  <sheetData>
    <row r="1" spans="1:18" ht="73.5" customHeight="1" x14ac:dyDescent="0.15"/>
    <row r="2" spans="1:18" ht="20.100000000000001" customHeight="1" x14ac:dyDescent="0.15">
      <c r="A2" s="42" t="s">
        <v>91</v>
      </c>
      <c r="B2" s="42"/>
      <c r="C2" s="42"/>
      <c r="D2" s="42"/>
      <c r="E2" s="42"/>
      <c r="F2" s="42"/>
      <c r="G2" s="42"/>
      <c r="H2" s="42"/>
      <c r="I2" s="42"/>
      <c r="J2" s="42"/>
      <c r="K2" s="42"/>
      <c r="L2" s="42"/>
      <c r="M2" s="42"/>
      <c r="N2" s="42"/>
      <c r="O2" s="42"/>
      <c r="P2" s="42"/>
      <c r="Q2" s="42"/>
      <c r="R2" s="42"/>
    </row>
    <row r="3" spans="1:18" ht="20.100000000000001" customHeight="1" x14ac:dyDescent="0.15">
      <c r="A3" s="42"/>
      <c r="B3" s="42"/>
      <c r="C3" s="42"/>
      <c r="D3" s="42"/>
      <c r="E3" s="42"/>
      <c r="F3" s="42"/>
      <c r="G3" s="42"/>
      <c r="H3" s="42"/>
      <c r="I3" s="42"/>
      <c r="K3" s="143" t="s">
        <v>0</v>
      </c>
      <c r="L3" s="143"/>
      <c r="M3" s="143"/>
      <c r="N3" s="142">
        <f>様式第1号の2_入力項目!B3</f>
        <v>0</v>
      </c>
      <c r="O3" s="142"/>
      <c r="P3" s="142"/>
      <c r="Q3" s="142"/>
      <c r="R3" s="142"/>
    </row>
    <row r="4" spans="1:18" ht="20.100000000000001" customHeight="1" x14ac:dyDescent="0.15">
      <c r="A4" s="42"/>
      <c r="B4" s="42"/>
      <c r="C4" s="42"/>
      <c r="D4" s="42"/>
      <c r="E4" s="42"/>
      <c r="F4" s="42"/>
      <c r="G4" s="42"/>
      <c r="H4" s="42"/>
      <c r="I4" s="42"/>
      <c r="J4" s="42"/>
      <c r="K4" s="42"/>
      <c r="L4" s="42"/>
      <c r="M4" s="42"/>
      <c r="N4" s="42"/>
      <c r="O4" s="42"/>
      <c r="P4" s="42"/>
      <c r="Q4" s="42"/>
      <c r="R4" s="42"/>
    </row>
    <row r="5" spans="1:18" ht="20.100000000000001" customHeight="1" x14ac:dyDescent="0.15">
      <c r="A5" s="42" t="s">
        <v>1</v>
      </c>
      <c r="B5" s="42"/>
      <c r="C5" s="42"/>
      <c r="D5" s="42"/>
      <c r="E5" s="42"/>
      <c r="F5" s="42"/>
      <c r="G5" s="42"/>
      <c r="H5" s="42"/>
      <c r="I5" s="42"/>
      <c r="J5" s="42"/>
      <c r="K5" s="42"/>
      <c r="L5" s="42"/>
      <c r="M5" s="42"/>
      <c r="N5" s="42"/>
      <c r="O5" s="42"/>
      <c r="P5" s="42"/>
      <c r="Q5" s="42"/>
      <c r="R5" s="42"/>
    </row>
    <row r="6" spans="1:18" ht="20.100000000000001" customHeight="1" x14ac:dyDescent="0.15">
      <c r="A6" s="42" t="s">
        <v>2</v>
      </c>
      <c r="B6" s="42"/>
      <c r="C6" s="42"/>
      <c r="D6" s="42"/>
      <c r="E6" s="42"/>
      <c r="F6" s="42"/>
      <c r="G6" s="42"/>
      <c r="H6" s="42"/>
      <c r="I6" s="42"/>
      <c r="J6" s="42"/>
      <c r="K6" s="42"/>
      <c r="L6" s="42"/>
      <c r="M6" s="42"/>
      <c r="N6" s="42"/>
      <c r="O6" s="42"/>
      <c r="P6" s="42"/>
      <c r="Q6" s="42"/>
      <c r="R6" s="42"/>
    </row>
    <row r="7" spans="1:18" ht="20.100000000000001" customHeight="1" x14ac:dyDescent="0.15">
      <c r="A7" s="42"/>
      <c r="B7" s="42"/>
      <c r="C7" s="42"/>
      <c r="D7" s="42"/>
      <c r="E7" s="42"/>
      <c r="F7" s="42"/>
      <c r="G7" s="42"/>
      <c r="H7" s="42"/>
      <c r="I7" s="42"/>
      <c r="J7" s="42"/>
      <c r="K7" s="42"/>
      <c r="L7" s="42"/>
      <c r="M7" s="42"/>
      <c r="N7" s="42"/>
      <c r="O7" s="42"/>
      <c r="P7" s="42"/>
      <c r="Q7" s="42"/>
      <c r="R7" s="42"/>
    </row>
    <row r="8" spans="1:18" ht="20.100000000000001" customHeight="1" x14ac:dyDescent="0.15">
      <c r="A8" s="42"/>
      <c r="B8" s="42"/>
      <c r="C8" s="42"/>
      <c r="D8" s="42"/>
      <c r="E8" s="42"/>
      <c r="F8" s="42"/>
      <c r="G8" s="42"/>
      <c r="H8" s="42"/>
      <c r="I8" s="42"/>
      <c r="J8" s="42"/>
      <c r="K8" s="42"/>
      <c r="L8" s="42"/>
      <c r="M8" s="42"/>
      <c r="N8" s="42"/>
      <c r="O8" s="42"/>
      <c r="P8" s="42"/>
      <c r="Q8" s="42"/>
      <c r="R8" s="42"/>
    </row>
    <row r="9" spans="1:18" ht="20.100000000000001" customHeight="1" x14ac:dyDescent="0.15">
      <c r="A9" s="147" t="s">
        <v>3</v>
      </c>
      <c r="B9" s="147"/>
      <c r="C9" s="147"/>
      <c r="D9" s="147"/>
      <c r="E9" s="147"/>
      <c r="F9" s="147"/>
      <c r="G9" s="147"/>
      <c r="H9" s="147"/>
      <c r="I9" s="147"/>
      <c r="J9" s="147"/>
      <c r="K9" s="147"/>
      <c r="L9" s="147"/>
      <c r="M9" s="147"/>
      <c r="N9" s="147"/>
      <c r="O9" s="147"/>
      <c r="P9" s="147"/>
      <c r="Q9" s="147"/>
      <c r="R9" s="43"/>
    </row>
    <row r="10" spans="1:18" ht="20.100000000000001" customHeight="1" x14ac:dyDescent="0.15">
      <c r="A10" s="42"/>
      <c r="B10" s="42"/>
      <c r="C10" s="42"/>
      <c r="D10" s="42"/>
      <c r="E10" s="42"/>
      <c r="F10" s="42"/>
      <c r="G10" s="42"/>
      <c r="H10" s="42"/>
      <c r="I10" s="42"/>
      <c r="J10" s="42"/>
      <c r="K10" s="42"/>
      <c r="L10" s="42"/>
      <c r="M10" s="42"/>
      <c r="N10" s="42"/>
      <c r="O10" s="42"/>
      <c r="P10" s="42"/>
      <c r="Q10" s="42"/>
      <c r="R10" s="42"/>
    </row>
    <row r="11" spans="1:18" ht="34.5" customHeight="1" x14ac:dyDescent="0.15">
      <c r="A11" s="148" t="s">
        <v>32</v>
      </c>
      <c r="B11" s="148"/>
      <c r="C11" s="148"/>
      <c r="D11" s="148"/>
      <c r="E11" s="148"/>
      <c r="F11" s="148"/>
      <c r="G11" s="148"/>
      <c r="H11" s="148"/>
      <c r="I11" s="148"/>
      <c r="J11" s="148"/>
      <c r="K11" s="148"/>
      <c r="L11" s="148"/>
      <c r="M11" s="148"/>
      <c r="N11" s="148"/>
      <c r="O11" s="148"/>
      <c r="P11" s="148"/>
      <c r="Q11" s="44"/>
      <c r="R11" s="44"/>
    </row>
    <row r="12" spans="1:18" ht="20.100000000000001" customHeight="1" x14ac:dyDescent="0.15">
      <c r="A12" s="42"/>
      <c r="B12" s="42"/>
      <c r="C12" s="42"/>
      <c r="D12" s="42"/>
      <c r="E12" s="42"/>
      <c r="F12" s="42"/>
      <c r="G12" s="42"/>
      <c r="H12" s="42"/>
      <c r="I12" s="42"/>
      <c r="J12" s="42"/>
      <c r="K12" s="42"/>
      <c r="L12" s="42"/>
      <c r="M12" s="42"/>
      <c r="N12" s="42"/>
      <c r="O12" s="42"/>
      <c r="P12" s="42"/>
      <c r="Q12" s="42"/>
      <c r="R12" s="42"/>
    </row>
    <row r="13" spans="1:18" ht="20.100000000000001" customHeight="1" x14ac:dyDescent="0.15">
      <c r="A13" s="140" t="s">
        <v>154</v>
      </c>
      <c r="B13" s="140"/>
      <c r="C13" s="140"/>
      <c r="D13" s="140"/>
      <c r="E13" s="140"/>
      <c r="F13" s="140"/>
      <c r="G13" s="140"/>
      <c r="H13" s="140"/>
      <c r="I13" s="140"/>
      <c r="J13" s="140"/>
      <c r="K13" s="140"/>
      <c r="L13" s="140"/>
      <c r="M13" s="140"/>
      <c r="N13" s="140"/>
      <c r="O13" s="140"/>
      <c r="P13" s="140"/>
      <c r="Q13" s="140"/>
      <c r="R13" s="140"/>
    </row>
    <row r="14" spans="1:18" ht="50.1" customHeight="1" x14ac:dyDescent="0.15">
      <c r="A14" s="135" t="s">
        <v>155</v>
      </c>
      <c r="B14" s="135"/>
      <c r="C14" s="141">
        <f>様式第1号の2_入力項目!C9</f>
        <v>0</v>
      </c>
      <c r="D14" s="141"/>
      <c r="E14" s="141"/>
      <c r="F14" s="141"/>
      <c r="G14" s="141"/>
      <c r="H14" s="141"/>
      <c r="I14" s="141"/>
      <c r="J14" s="141"/>
      <c r="K14" s="141"/>
      <c r="L14" s="141"/>
      <c r="M14" s="141"/>
      <c r="N14" s="45"/>
      <c r="O14" s="45"/>
      <c r="P14" s="45"/>
      <c r="Q14" s="42"/>
      <c r="R14" s="42"/>
    </row>
    <row r="15" spans="1:18" ht="50.1" customHeight="1" x14ac:dyDescent="0.15">
      <c r="A15" s="135" t="s">
        <v>4</v>
      </c>
      <c r="B15" s="135"/>
      <c r="C15" s="141">
        <f>様式第1号の2_入力項目!C5</f>
        <v>0</v>
      </c>
      <c r="D15" s="141"/>
      <c r="E15" s="141"/>
      <c r="F15" s="141"/>
      <c r="G15" s="141"/>
      <c r="H15" s="141"/>
      <c r="I15" s="141"/>
      <c r="J15" s="141"/>
      <c r="K15" s="141"/>
      <c r="L15" s="141"/>
      <c r="M15" s="141"/>
      <c r="N15" s="42"/>
      <c r="O15" s="42"/>
      <c r="P15" s="42"/>
      <c r="Q15" s="42"/>
      <c r="R15" s="42"/>
    </row>
    <row r="16" spans="1:18" ht="50.1" customHeight="1" x14ac:dyDescent="0.15">
      <c r="A16" s="135" t="s">
        <v>5</v>
      </c>
      <c r="B16" s="135"/>
      <c r="C16" s="144">
        <f>様式第1号の2_入力項目!C10</f>
        <v>0</v>
      </c>
      <c r="D16" s="145"/>
      <c r="E16" s="145"/>
      <c r="F16" s="145"/>
      <c r="G16" s="145"/>
      <c r="H16" s="145"/>
      <c r="I16" s="146" t="s">
        <v>6</v>
      </c>
      <c r="J16" s="146"/>
      <c r="K16" s="141">
        <f>様式第1号の2_入力項目!C11</f>
        <v>0</v>
      </c>
      <c r="L16" s="141"/>
      <c r="M16" s="141"/>
      <c r="N16" s="42"/>
      <c r="O16" s="42"/>
      <c r="P16" s="42"/>
      <c r="Q16" s="42"/>
      <c r="R16" s="42"/>
    </row>
    <row r="17" spans="1:18" ht="50.1" customHeight="1" x14ac:dyDescent="0.15">
      <c r="A17" s="135" t="s">
        <v>7</v>
      </c>
      <c r="B17" s="135"/>
      <c r="C17" s="103"/>
      <c r="D17" s="104"/>
      <c r="E17" s="141">
        <f>様式第1号の2_入力項目!C6</f>
        <v>0</v>
      </c>
      <c r="F17" s="141"/>
      <c r="G17" s="141"/>
      <c r="H17" s="141"/>
      <c r="I17" s="141"/>
      <c r="J17" s="141"/>
      <c r="K17" s="141"/>
      <c r="L17" s="141"/>
      <c r="M17" s="104"/>
      <c r="N17" s="42" t="s">
        <v>90</v>
      </c>
      <c r="O17" s="42"/>
      <c r="P17" s="42"/>
      <c r="Q17" s="42"/>
      <c r="R17" s="42"/>
    </row>
    <row r="18" spans="1:18" ht="20.100000000000001" customHeight="1" x14ac:dyDescent="0.15">
      <c r="A18" s="42"/>
      <c r="B18" s="42"/>
      <c r="C18" s="42"/>
      <c r="D18" s="42"/>
      <c r="E18" s="42"/>
      <c r="F18" s="42"/>
      <c r="G18" s="42"/>
      <c r="H18" s="42"/>
      <c r="I18" s="42"/>
      <c r="J18" s="42"/>
      <c r="K18" s="42"/>
      <c r="L18" s="42"/>
      <c r="M18" s="42"/>
      <c r="N18" s="42"/>
      <c r="O18" s="42"/>
      <c r="P18" s="42"/>
      <c r="Q18" s="42"/>
      <c r="R18" s="42"/>
    </row>
    <row r="19" spans="1:18" ht="50.1" customHeight="1" x14ac:dyDescent="0.15">
      <c r="A19" s="140" t="s">
        <v>8</v>
      </c>
      <c r="B19" s="140"/>
      <c r="C19" s="140"/>
      <c r="D19" s="140"/>
      <c r="E19" s="140"/>
      <c r="F19" s="140"/>
      <c r="G19" s="140"/>
      <c r="H19" s="140"/>
      <c r="I19" s="140"/>
      <c r="J19" s="140"/>
      <c r="K19" s="140"/>
      <c r="L19" s="140"/>
      <c r="M19" s="140"/>
      <c r="N19" s="140"/>
      <c r="O19" s="140"/>
      <c r="P19" s="140"/>
      <c r="Q19" s="140"/>
      <c r="R19" s="140"/>
    </row>
    <row r="20" spans="1:18" ht="49.5" customHeight="1" x14ac:dyDescent="0.15">
      <c r="A20" s="137" t="s">
        <v>9</v>
      </c>
      <c r="B20" s="137"/>
      <c r="C20" s="136">
        <f>様式第1号の2_入力項目!C14</f>
        <v>0</v>
      </c>
      <c r="D20" s="136"/>
      <c r="E20" s="136"/>
      <c r="F20" s="136"/>
      <c r="G20" s="136"/>
      <c r="H20" s="136"/>
      <c r="I20" s="136"/>
      <c r="J20" s="136"/>
      <c r="K20" s="136"/>
      <c r="L20" s="136"/>
      <c r="M20" s="136"/>
      <c r="N20" s="42" t="s">
        <v>10</v>
      </c>
      <c r="O20" s="42"/>
      <c r="P20" s="42"/>
      <c r="Q20" s="42"/>
      <c r="R20" s="42"/>
    </row>
    <row r="21" spans="1:18" ht="49.5" customHeight="1" x14ac:dyDescent="0.15">
      <c r="A21" s="137" t="s">
        <v>30</v>
      </c>
      <c r="B21" s="137"/>
      <c r="C21" s="136">
        <f>IF(様式第1号の2_入力項目!H15=1,"医師",IF(様式第1号の2_入力項目!H15=2,"歯科医師",0))</f>
        <v>0</v>
      </c>
      <c r="D21" s="136"/>
      <c r="E21" s="136"/>
      <c r="F21" s="136"/>
      <c r="G21" s="136"/>
      <c r="H21" s="136"/>
      <c r="I21" s="136"/>
      <c r="J21" s="136"/>
      <c r="K21" s="136"/>
      <c r="L21" s="136"/>
      <c r="M21" s="136"/>
      <c r="N21" s="42"/>
      <c r="O21" s="42"/>
      <c r="P21" s="42"/>
      <c r="Q21" s="42"/>
      <c r="R21" s="42"/>
    </row>
    <row r="22" spans="1:18" ht="49.5" customHeight="1" x14ac:dyDescent="0.15">
      <c r="A22" s="137" t="s">
        <v>11</v>
      </c>
      <c r="B22" s="137"/>
      <c r="C22" s="137"/>
      <c r="D22" s="137"/>
      <c r="E22" s="137"/>
      <c r="F22" s="138">
        <f>様式第1号の2_入力項目!D19</f>
        <v>0</v>
      </c>
      <c r="G22" s="138"/>
      <c r="H22" s="138"/>
      <c r="I22" s="138"/>
      <c r="J22" s="29" t="s">
        <v>12</v>
      </c>
      <c r="K22" s="139">
        <f>様式第1号の2_入力項目!D20</f>
        <v>0</v>
      </c>
      <c r="L22" s="139"/>
      <c r="M22" s="139"/>
      <c r="N22" s="42"/>
      <c r="O22" s="42"/>
      <c r="P22" s="42"/>
      <c r="Q22" s="42"/>
      <c r="R22" s="42"/>
    </row>
    <row r="23" spans="1:18" ht="49.5" customHeight="1" x14ac:dyDescent="0.15">
      <c r="A23" s="136" t="s">
        <v>31</v>
      </c>
      <c r="B23" s="136"/>
      <c r="C23" s="138">
        <f>様式第1号の2_入力項目!C17</f>
        <v>0</v>
      </c>
      <c r="D23" s="138"/>
      <c r="E23" s="138"/>
      <c r="F23" s="138"/>
      <c r="G23" s="138"/>
      <c r="H23" s="138"/>
      <c r="I23" s="138"/>
      <c r="J23" s="138"/>
      <c r="K23" s="138"/>
      <c r="L23" s="138"/>
      <c r="M23" s="138"/>
      <c r="N23" s="42"/>
      <c r="O23" s="42"/>
      <c r="P23" s="42"/>
      <c r="Q23" s="42"/>
      <c r="R23" s="42"/>
    </row>
    <row r="24" spans="1:18" ht="49.5" customHeight="1" x14ac:dyDescent="0.15">
      <c r="A24" s="135" t="s">
        <v>17</v>
      </c>
      <c r="B24" s="135"/>
      <c r="C24" s="136">
        <f>様式第1号の2_入力項目!C18</f>
        <v>0</v>
      </c>
      <c r="D24" s="136"/>
      <c r="E24" s="136"/>
      <c r="F24" s="136"/>
      <c r="G24" s="136"/>
      <c r="H24" s="136"/>
      <c r="I24" s="136"/>
      <c r="J24" s="136"/>
      <c r="K24" s="136"/>
      <c r="L24" s="136"/>
      <c r="M24" s="136"/>
      <c r="N24" s="42"/>
      <c r="O24" s="42"/>
      <c r="P24" s="42"/>
      <c r="Q24" s="42"/>
      <c r="R24" s="42"/>
    </row>
    <row r="25" spans="1:18" ht="27" customHeight="1" x14ac:dyDescent="0.15">
      <c r="A25" s="46"/>
      <c r="B25" s="42"/>
      <c r="C25" s="42"/>
      <c r="D25" s="42"/>
      <c r="E25" s="42"/>
      <c r="F25" s="42"/>
      <c r="G25" s="42"/>
      <c r="H25" s="42"/>
      <c r="I25" s="42"/>
      <c r="J25" s="42"/>
      <c r="K25" s="42"/>
      <c r="L25" s="42"/>
      <c r="M25" s="42"/>
      <c r="N25" s="42"/>
      <c r="O25" s="42"/>
      <c r="P25" s="42"/>
      <c r="Q25" s="42"/>
      <c r="R25" s="42"/>
    </row>
  </sheetData>
  <sheetProtection algorithmName="SHA-512" hashValue="x2KInTdx4mA0pWZU+wUbALbTOaAIrrPi2doW4+PPz1g8RDH5C0swHrQRf1RmIJoBgjxyVy/fK1EcroZg9XA7CQ==" saltValue="M18oUbSxxQ3cn+ofR7spjg==" spinCount="100000" sheet="1" objects="1" scenarios="1"/>
  <mergeCells count="27">
    <mergeCell ref="N3:R3"/>
    <mergeCell ref="K3:M3"/>
    <mergeCell ref="A15:B15"/>
    <mergeCell ref="C15:M15"/>
    <mergeCell ref="A16:B16"/>
    <mergeCell ref="C16:H16"/>
    <mergeCell ref="I16:J16"/>
    <mergeCell ref="K16:M16"/>
    <mergeCell ref="A9:Q9"/>
    <mergeCell ref="A11:P11"/>
    <mergeCell ref="A14:B14"/>
    <mergeCell ref="C14:M14"/>
    <mergeCell ref="A13:R13"/>
    <mergeCell ref="A24:B24"/>
    <mergeCell ref="C24:M24"/>
    <mergeCell ref="A17:B17"/>
    <mergeCell ref="A20:B20"/>
    <mergeCell ref="C20:M20"/>
    <mergeCell ref="A23:B23"/>
    <mergeCell ref="C23:M23"/>
    <mergeCell ref="A22:E22"/>
    <mergeCell ref="F22:I22"/>
    <mergeCell ref="K22:M22"/>
    <mergeCell ref="A21:B21"/>
    <mergeCell ref="C21:M21"/>
    <mergeCell ref="A19:R19"/>
    <mergeCell ref="E17:L17"/>
  </mergeCells>
  <phoneticPr fontId="1"/>
  <pageMargins left="0.70866141732283472" right="0.70866141732283472" top="0.59055118110236227" bottom="0.55118110236220474"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59"/>
  <sheetViews>
    <sheetView view="pageBreakPreview" zoomScaleNormal="100" zoomScaleSheetLayoutView="100" workbookViewId="0"/>
  </sheetViews>
  <sheetFormatPr defaultRowHeight="13.5" x14ac:dyDescent="0.15"/>
  <cols>
    <col min="1" max="1" width="16.75" style="31" customWidth="1"/>
    <col min="2" max="2" width="11.25" style="31" customWidth="1"/>
    <col min="3" max="3" width="29.625" style="31" customWidth="1"/>
    <col min="4" max="4" width="9" style="31" customWidth="1"/>
    <col min="5" max="5" width="11.25" style="31" customWidth="1"/>
    <col min="6" max="6" width="9" style="31" customWidth="1"/>
    <col min="7" max="7" width="6.75" style="31" customWidth="1"/>
    <col min="8" max="8" width="9" style="31" customWidth="1"/>
    <col min="9" max="16384" width="9" style="31"/>
  </cols>
  <sheetData>
    <row r="1" spans="1:8" ht="39" customHeight="1" x14ac:dyDescent="0.15"/>
    <row r="2" spans="1:8" ht="31.5" customHeight="1" x14ac:dyDescent="0.15">
      <c r="A2" s="177" t="s">
        <v>92</v>
      </c>
      <c r="B2" s="177"/>
      <c r="C2" s="177"/>
      <c r="D2" s="177"/>
      <c r="E2" s="177"/>
      <c r="F2" s="177"/>
      <c r="G2" s="177"/>
      <c r="H2" s="33"/>
    </row>
    <row r="3" spans="1:8" x14ac:dyDescent="0.15">
      <c r="A3" s="32"/>
      <c r="B3" s="32"/>
      <c r="C3" s="32"/>
      <c r="D3" s="32"/>
      <c r="E3" s="32"/>
      <c r="F3" s="32"/>
      <c r="G3" s="32"/>
    </row>
    <row r="4" spans="1:8" ht="15" customHeight="1" x14ac:dyDescent="0.15">
      <c r="A4" s="32" t="s">
        <v>54</v>
      </c>
      <c r="B4" s="32"/>
      <c r="C4" s="32"/>
      <c r="D4" s="32"/>
      <c r="E4" s="32"/>
      <c r="F4" s="32"/>
      <c r="G4" s="32"/>
    </row>
    <row r="5" spans="1:8" ht="15" customHeight="1" x14ac:dyDescent="0.15">
      <c r="A5" s="34" t="s">
        <v>18</v>
      </c>
      <c r="B5" s="165">
        <f>様式第1号の2_入力項目!C5</f>
        <v>0</v>
      </c>
      <c r="C5" s="165"/>
      <c r="D5" s="165"/>
      <c r="E5" s="165"/>
      <c r="F5" s="32"/>
      <c r="G5" s="32"/>
    </row>
    <row r="6" spans="1:8" ht="15" customHeight="1" x14ac:dyDescent="0.15">
      <c r="A6" s="34" t="s">
        <v>58</v>
      </c>
      <c r="B6" s="168">
        <f>様式第1号の2_入力項目!C9</f>
        <v>0</v>
      </c>
      <c r="C6" s="169"/>
      <c r="D6" s="169"/>
      <c r="E6" s="170"/>
      <c r="F6" s="32"/>
      <c r="G6" s="32"/>
    </row>
    <row r="7" spans="1:8" ht="15" customHeight="1" x14ac:dyDescent="0.15">
      <c r="A7" s="34" t="s">
        <v>56</v>
      </c>
      <c r="B7" s="165">
        <f>様式第1号の2_入力項目!C14</f>
        <v>0</v>
      </c>
      <c r="C7" s="165"/>
      <c r="D7" s="165"/>
      <c r="E7" s="165"/>
      <c r="F7" s="32"/>
      <c r="G7" s="32"/>
    </row>
    <row r="8" spans="1:8" ht="15" customHeight="1" x14ac:dyDescent="0.15">
      <c r="A8" s="34" t="s">
        <v>55</v>
      </c>
      <c r="B8" s="165">
        <f>IF(様式第1号の2_入力項目!H15=1,"医師",IF(様式第1号の2_入力項目!H15=2,"歯科医師",0))</f>
        <v>0</v>
      </c>
      <c r="C8" s="165"/>
      <c r="D8" s="165"/>
      <c r="E8" s="165"/>
      <c r="F8" s="32"/>
      <c r="G8" s="32"/>
    </row>
    <row r="9" spans="1:8" ht="15" customHeight="1" x14ac:dyDescent="0.15">
      <c r="A9" s="34" t="s">
        <v>57</v>
      </c>
      <c r="B9" s="165">
        <f>IF(様式第1号の2_入力項目!$H$16=1,"男性",IF(様式第1号の2_入力項目!$H$16=2,"女性",0))</f>
        <v>0</v>
      </c>
      <c r="C9" s="165"/>
      <c r="D9" s="165"/>
      <c r="E9" s="165"/>
      <c r="F9" s="35"/>
      <c r="G9" s="32"/>
      <c r="H9" s="30"/>
    </row>
    <row r="10" spans="1:8" customFormat="1" ht="7.5" customHeight="1" x14ac:dyDescent="0.15">
      <c r="A10" s="7"/>
      <c r="B10" s="50"/>
      <c r="C10" s="50"/>
      <c r="D10" s="50"/>
      <c r="E10" s="50"/>
      <c r="F10" s="10"/>
      <c r="G10" s="5"/>
    </row>
    <row r="11" spans="1:8" ht="20.100000000000001" customHeight="1" x14ac:dyDescent="0.15">
      <c r="A11" s="36" t="s">
        <v>35</v>
      </c>
      <c r="B11" s="37"/>
      <c r="C11" s="38"/>
      <c r="D11" s="38"/>
      <c r="E11" s="38"/>
      <c r="F11" s="32"/>
      <c r="G11" s="32"/>
    </row>
    <row r="12" spans="1:8" ht="15" customHeight="1" x14ac:dyDescent="0.15">
      <c r="A12" s="158" t="s">
        <v>36</v>
      </c>
      <c r="B12" s="158"/>
      <c r="C12" s="158"/>
      <c r="D12" s="39" t="s">
        <v>82</v>
      </c>
      <c r="E12" s="40" t="s">
        <v>83</v>
      </c>
      <c r="F12" s="35" t="str">
        <f>IF(OR(H12="",H12=0),"※未選択です","")</f>
        <v>※未選択です</v>
      </c>
      <c r="G12" s="32"/>
      <c r="H12" s="30"/>
    </row>
    <row r="13" spans="1:8" ht="15" customHeight="1" x14ac:dyDescent="0.15">
      <c r="A13" s="178" t="s">
        <v>37</v>
      </c>
      <c r="B13" s="178"/>
      <c r="C13" s="178"/>
      <c r="D13" s="39" t="s">
        <v>82</v>
      </c>
      <c r="E13" s="40" t="s">
        <v>83</v>
      </c>
      <c r="F13" s="35" t="str">
        <f t="shared" ref="F13:F14" si="0">IF(OR(H13="",H13=0),"※未選択です","")</f>
        <v>※未選択です</v>
      </c>
      <c r="G13" s="32"/>
      <c r="H13" s="30"/>
    </row>
    <row r="14" spans="1:8" ht="30.75" customHeight="1" x14ac:dyDescent="0.15">
      <c r="A14" s="149" t="s">
        <v>44</v>
      </c>
      <c r="B14" s="149"/>
      <c r="C14" s="149"/>
      <c r="D14" s="39" t="s">
        <v>82</v>
      </c>
      <c r="E14" s="40" t="s">
        <v>83</v>
      </c>
      <c r="F14" s="35" t="str">
        <f t="shared" si="0"/>
        <v>※未選択です</v>
      </c>
      <c r="G14" s="32"/>
      <c r="H14" s="30"/>
    </row>
    <row r="15" spans="1:8" ht="37.5" customHeight="1" x14ac:dyDescent="0.15">
      <c r="A15" s="182" t="s">
        <v>38</v>
      </c>
      <c r="B15" s="183"/>
      <c r="C15" s="179"/>
      <c r="D15" s="180"/>
      <c r="E15" s="181"/>
      <c r="F15" s="35" t="str">
        <f>IF(AND(H14=1,C15=""),"※未入力です","")</f>
        <v/>
      </c>
      <c r="G15" s="32"/>
    </row>
    <row r="16" spans="1:8" ht="10.5" customHeight="1" x14ac:dyDescent="0.15">
      <c r="A16" s="36"/>
      <c r="B16" s="37"/>
      <c r="C16" s="38"/>
      <c r="D16" s="38"/>
      <c r="E16" s="38"/>
      <c r="F16" s="32"/>
      <c r="G16" s="32"/>
    </row>
    <row r="17" spans="1:9" ht="15" customHeight="1" x14ac:dyDescent="0.15">
      <c r="A17" s="36" t="s">
        <v>39</v>
      </c>
      <c r="B17" s="37"/>
      <c r="C17" s="38"/>
      <c r="D17" s="38"/>
      <c r="E17" s="38"/>
      <c r="F17" s="32"/>
      <c r="G17" s="32"/>
    </row>
    <row r="18" spans="1:9" ht="15" customHeight="1" x14ac:dyDescent="0.15">
      <c r="A18" s="36" t="s">
        <v>40</v>
      </c>
      <c r="B18" s="37"/>
      <c r="C18" s="38"/>
      <c r="D18" s="38"/>
      <c r="E18" s="38"/>
      <c r="F18" s="32"/>
      <c r="G18" s="32"/>
    </row>
    <row r="19" spans="1:9" ht="15" customHeight="1" x14ac:dyDescent="0.15">
      <c r="A19" s="184" t="s">
        <v>88</v>
      </c>
      <c r="B19" s="184"/>
      <c r="C19" s="184"/>
      <c r="D19" s="173" t="str">
        <f>IF(COUNTIF(H21:H25,1)&gt;=2,"該当","非該当")</f>
        <v>非該当</v>
      </c>
      <c r="E19" s="174"/>
      <c r="F19" s="32"/>
      <c r="G19" s="32"/>
      <c r="I19" s="31" t="str">
        <f>"現在の「該当」の数"&amp;COUNTIF(H21:H25,1)&amp;"/5"</f>
        <v>現在の「該当」の数0/5</v>
      </c>
    </row>
    <row r="20" spans="1:9" ht="15" customHeight="1" x14ac:dyDescent="0.15">
      <c r="A20" s="171" t="s">
        <v>89</v>
      </c>
      <c r="B20" s="172"/>
      <c r="C20" s="172"/>
      <c r="D20" s="173" t="str">
        <f>IF(COUNTIF(H26:H29,1)&gt;=2,"該当","非該当")</f>
        <v>非該当</v>
      </c>
      <c r="E20" s="174"/>
      <c r="F20" s="32"/>
      <c r="G20" s="32"/>
      <c r="I20" s="31" t="str">
        <f>"現在の「該当」の数"&amp;COUNTIF(H26:H29,1)&amp;"/4"</f>
        <v>現在の「該当」の数0/4</v>
      </c>
    </row>
    <row r="21" spans="1:9" ht="15" customHeight="1" x14ac:dyDescent="0.15">
      <c r="A21" s="158" t="s">
        <v>41</v>
      </c>
      <c r="B21" s="158"/>
      <c r="C21" s="158"/>
      <c r="D21" s="39" t="s">
        <v>82</v>
      </c>
      <c r="E21" s="40" t="s">
        <v>83</v>
      </c>
      <c r="F21" s="35" t="str">
        <f>IF(OR(H21="",H21=0),"※未選択です","")</f>
        <v>※未選択です</v>
      </c>
      <c r="G21" s="32"/>
      <c r="H21" s="30"/>
    </row>
    <row r="22" spans="1:9" ht="15" customHeight="1" x14ac:dyDescent="0.15">
      <c r="A22" s="158" t="s">
        <v>42</v>
      </c>
      <c r="B22" s="158"/>
      <c r="C22" s="158"/>
      <c r="D22" s="39" t="s">
        <v>82</v>
      </c>
      <c r="E22" s="40" t="s">
        <v>83</v>
      </c>
      <c r="F22" s="35" t="str">
        <f t="shared" ref="F22:F28" si="1">IF(OR(H22="",H22=0),"※未選択です","")</f>
        <v>※未選択です</v>
      </c>
      <c r="G22" s="32"/>
      <c r="H22" s="30"/>
    </row>
    <row r="23" spans="1:9" ht="30.95" customHeight="1" x14ac:dyDescent="0.15">
      <c r="A23" s="149" t="s">
        <v>43</v>
      </c>
      <c r="B23" s="149"/>
      <c r="C23" s="149"/>
      <c r="D23" s="39" t="s">
        <v>82</v>
      </c>
      <c r="E23" s="40" t="s">
        <v>83</v>
      </c>
      <c r="F23" s="35" t="str">
        <f t="shared" si="1"/>
        <v>※未選択です</v>
      </c>
      <c r="G23" s="32"/>
      <c r="H23" s="30"/>
    </row>
    <row r="24" spans="1:9" ht="15" customHeight="1" x14ac:dyDescent="0.15">
      <c r="A24" s="149" t="s">
        <v>45</v>
      </c>
      <c r="B24" s="149"/>
      <c r="C24" s="149"/>
      <c r="D24" s="39" t="s">
        <v>82</v>
      </c>
      <c r="E24" s="40" t="s">
        <v>83</v>
      </c>
      <c r="F24" s="35" t="str">
        <f t="shared" si="1"/>
        <v>※未選択です</v>
      </c>
      <c r="G24" s="32"/>
      <c r="H24" s="30"/>
    </row>
    <row r="25" spans="1:9" ht="30.95" customHeight="1" x14ac:dyDescent="0.15">
      <c r="A25" s="149" t="s">
        <v>46</v>
      </c>
      <c r="B25" s="149"/>
      <c r="C25" s="149"/>
      <c r="D25" s="39" t="s">
        <v>82</v>
      </c>
      <c r="E25" s="40" t="s">
        <v>83</v>
      </c>
      <c r="F25" s="35" t="str">
        <f t="shared" si="1"/>
        <v>※未選択です</v>
      </c>
      <c r="G25" s="32"/>
      <c r="H25" s="30"/>
    </row>
    <row r="26" spans="1:9" ht="15" customHeight="1" x14ac:dyDescent="0.15">
      <c r="A26" s="149" t="s">
        <v>47</v>
      </c>
      <c r="B26" s="149"/>
      <c r="C26" s="149"/>
      <c r="D26" s="39" t="s">
        <v>82</v>
      </c>
      <c r="E26" s="40" t="s">
        <v>83</v>
      </c>
      <c r="F26" s="35" t="str">
        <f t="shared" si="1"/>
        <v>※未選択です</v>
      </c>
      <c r="G26" s="32"/>
      <c r="H26" s="30"/>
    </row>
    <row r="27" spans="1:9" ht="15" customHeight="1" x14ac:dyDescent="0.15">
      <c r="A27" s="149" t="s">
        <v>48</v>
      </c>
      <c r="B27" s="149"/>
      <c r="C27" s="149"/>
      <c r="D27" s="39" t="s">
        <v>82</v>
      </c>
      <c r="E27" s="40" t="s">
        <v>83</v>
      </c>
      <c r="F27" s="35" t="str">
        <f t="shared" si="1"/>
        <v>※未選択です</v>
      </c>
      <c r="G27" s="32"/>
      <c r="H27" s="30"/>
    </row>
    <row r="28" spans="1:9" ht="30.95" customHeight="1" x14ac:dyDescent="0.15">
      <c r="A28" s="149" t="s">
        <v>49</v>
      </c>
      <c r="B28" s="149"/>
      <c r="C28" s="149"/>
      <c r="D28" s="39" t="s">
        <v>82</v>
      </c>
      <c r="E28" s="40" t="s">
        <v>83</v>
      </c>
      <c r="F28" s="35" t="str">
        <f t="shared" si="1"/>
        <v>※未選択です</v>
      </c>
      <c r="G28" s="32"/>
      <c r="H28" s="30"/>
    </row>
    <row r="29" spans="1:9" ht="20.100000000000001" customHeight="1" x14ac:dyDescent="0.15">
      <c r="A29" s="149" t="s">
        <v>50</v>
      </c>
      <c r="B29" s="149"/>
      <c r="C29" s="149"/>
      <c r="D29" s="173" t="str">
        <f>IF(COUNTIF(H30:H36,1)&gt;=2,"該当","非該当")</f>
        <v>非該当</v>
      </c>
      <c r="E29" s="174"/>
      <c r="F29" s="32"/>
      <c r="G29" s="32"/>
      <c r="I29" s="31" t="str">
        <f>"現在の「該当」の数"&amp;COUNTIF(H30:H36,1)&amp;"/7"</f>
        <v>現在の「該当」の数0/7</v>
      </c>
    </row>
    <row r="30" spans="1:9" ht="15" customHeight="1" x14ac:dyDescent="0.15">
      <c r="A30" s="167" t="s">
        <v>52</v>
      </c>
      <c r="B30" s="167"/>
      <c r="C30" s="167"/>
      <c r="D30" s="39" t="s">
        <v>82</v>
      </c>
      <c r="E30" s="40" t="s">
        <v>83</v>
      </c>
      <c r="F30" s="35" t="str">
        <f t="shared" ref="F30:F36" si="2">IF(OR(H30="",H30=0),"※未選択です","")</f>
        <v>※未選択です</v>
      </c>
      <c r="G30" s="32"/>
      <c r="H30" s="30"/>
    </row>
    <row r="31" spans="1:9" ht="30.95" customHeight="1" x14ac:dyDescent="0.15">
      <c r="A31" s="167" t="s">
        <v>53</v>
      </c>
      <c r="B31" s="167"/>
      <c r="C31" s="167"/>
      <c r="D31" s="39" t="s">
        <v>82</v>
      </c>
      <c r="E31" s="40" t="s">
        <v>83</v>
      </c>
      <c r="F31" s="35" t="str">
        <f t="shared" si="2"/>
        <v>※未選択です</v>
      </c>
      <c r="G31" s="32"/>
      <c r="H31" s="30"/>
    </row>
    <row r="32" spans="1:9" ht="15" customHeight="1" x14ac:dyDescent="0.15">
      <c r="A32" s="167" t="s">
        <v>59</v>
      </c>
      <c r="B32" s="167"/>
      <c r="C32" s="167"/>
      <c r="D32" s="39" t="s">
        <v>82</v>
      </c>
      <c r="E32" s="40" t="s">
        <v>83</v>
      </c>
      <c r="F32" s="35" t="str">
        <f t="shared" si="2"/>
        <v>※未選択です</v>
      </c>
      <c r="G32" s="32"/>
      <c r="H32" s="30"/>
    </row>
    <row r="33" spans="1:8" ht="15" customHeight="1" x14ac:dyDescent="0.15">
      <c r="A33" s="167" t="s">
        <v>60</v>
      </c>
      <c r="B33" s="167"/>
      <c r="C33" s="167"/>
      <c r="D33" s="39" t="s">
        <v>82</v>
      </c>
      <c r="E33" s="40" t="s">
        <v>83</v>
      </c>
      <c r="F33" s="35" t="str">
        <f t="shared" si="2"/>
        <v>※未選択です</v>
      </c>
      <c r="G33" s="32"/>
      <c r="H33" s="30"/>
    </row>
    <row r="34" spans="1:8" ht="15" customHeight="1" x14ac:dyDescent="0.15">
      <c r="A34" s="167" t="s">
        <v>61</v>
      </c>
      <c r="B34" s="167"/>
      <c r="C34" s="167"/>
      <c r="D34" s="39" t="s">
        <v>82</v>
      </c>
      <c r="E34" s="40" t="s">
        <v>83</v>
      </c>
      <c r="F34" s="35" t="str">
        <f t="shared" si="2"/>
        <v>※未選択です</v>
      </c>
      <c r="G34" s="32"/>
      <c r="H34" s="30"/>
    </row>
    <row r="35" spans="1:8" ht="30.95" customHeight="1" x14ac:dyDescent="0.15">
      <c r="A35" s="167" t="s">
        <v>62</v>
      </c>
      <c r="B35" s="167"/>
      <c r="C35" s="167"/>
      <c r="D35" s="39" t="s">
        <v>82</v>
      </c>
      <c r="E35" s="40" t="s">
        <v>83</v>
      </c>
      <c r="F35" s="35" t="str">
        <f t="shared" si="2"/>
        <v>※未選択です</v>
      </c>
      <c r="G35" s="32"/>
      <c r="H35" s="30"/>
    </row>
    <row r="36" spans="1:8" ht="30.95" customHeight="1" x14ac:dyDescent="0.15">
      <c r="A36" s="167" t="s">
        <v>63</v>
      </c>
      <c r="B36" s="167"/>
      <c r="C36" s="167"/>
      <c r="D36" s="39" t="s">
        <v>82</v>
      </c>
      <c r="E36" s="40" t="s">
        <v>83</v>
      </c>
      <c r="F36" s="35" t="str">
        <f t="shared" si="2"/>
        <v>※未選択です</v>
      </c>
      <c r="G36" s="32"/>
      <c r="H36" s="30"/>
    </row>
    <row r="37" spans="1:8" ht="11.25" customHeight="1" x14ac:dyDescent="0.15">
      <c r="A37" s="32"/>
      <c r="B37" s="32"/>
      <c r="C37" s="32"/>
      <c r="D37" s="32"/>
      <c r="E37" s="32"/>
      <c r="F37" s="32"/>
      <c r="G37" s="32"/>
    </row>
    <row r="38" spans="1:8" ht="24.75" customHeight="1" x14ac:dyDescent="0.15">
      <c r="A38" s="32" t="s">
        <v>64</v>
      </c>
      <c r="B38" s="32"/>
      <c r="C38" s="32"/>
      <c r="D38" s="32"/>
      <c r="E38" s="32"/>
      <c r="F38" s="32"/>
      <c r="G38" s="32"/>
    </row>
    <row r="39" spans="1:8" ht="30.95" customHeight="1" x14ac:dyDescent="0.15">
      <c r="A39" s="175" t="s">
        <v>120</v>
      </c>
      <c r="B39" s="176"/>
      <c r="C39" s="176"/>
      <c r="D39" s="166"/>
      <c r="E39" s="166"/>
      <c r="F39" s="35" t="str">
        <f>IF(D39="","※未入力です","")</f>
        <v>※未入力です</v>
      </c>
      <c r="G39" s="32"/>
    </row>
    <row r="40" spans="1:8" ht="51.75" customHeight="1" x14ac:dyDescent="0.15">
      <c r="A40" s="149" t="s">
        <v>65</v>
      </c>
      <c r="B40" s="149"/>
      <c r="C40" s="150"/>
      <c r="D40" s="150"/>
      <c r="E40" s="150"/>
      <c r="F40" s="35" t="str">
        <f>IF(C40="","※未入力です","")</f>
        <v>※未入力です</v>
      </c>
      <c r="G40" s="32"/>
    </row>
    <row r="41" spans="1:8" ht="10.5" customHeight="1" x14ac:dyDescent="0.15">
      <c r="A41" s="32"/>
      <c r="B41" s="32"/>
      <c r="C41" s="32"/>
      <c r="D41" s="32"/>
      <c r="E41" s="32"/>
      <c r="F41" s="32"/>
      <c r="G41" s="32"/>
    </row>
    <row r="42" spans="1:8" ht="24" customHeight="1" x14ac:dyDescent="0.15">
      <c r="A42" s="32" t="s">
        <v>72</v>
      </c>
      <c r="B42" s="32"/>
      <c r="C42" s="32"/>
      <c r="D42" s="32"/>
      <c r="E42" s="32"/>
      <c r="F42" s="32"/>
      <c r="G42" s="32"/>
    </row>
    <row r="43" spans="1:8" ht="38.25" customHeight="1" x14ac:dyDescent="0.15">
      <c r="A43" s="157" t="s">
        <v>163</v>
      </c>
      <c r="B43" s="157"/>
      <c r="C43" s="157"/>
      <c r="D43" s="157"/>
      <c r="E43" s="157"/>
      <c r="F43" s="157"/>
      <c r="G43" s="157"/>
    </row>
    <row r="44" spans="1:8" ht="15" customHeight="1" x14ac:dyDescent="0.15">
      <c r="A44" s="158" t="s">
        <v>73</v>
      </c>
      <c r="B44" s="158"/>
      <c r="C44" s="158"/>
      <c r="D44" s="39" t="s">
        <v>82</v>
      </c>
      <c r="E44" s="40" t="s">
        <v>83</v>
      </c>
      <c r="F44" s="35" t="str">
        <f>IF(OR(H44="",H44=0),"※未選択です","")</f>
        <v>※未選択です</v>
      </c>
      <c r="G44" s="32"/>
      <c r="H44" s="30"/>
    </row>
    <row r="45" spans="1:8" ht="15" customHeight="1" x14ac:dyDescent="0.15">
      <c r="A45" s="158" t="s">
        <v>74</v>
      </c>
      <c r="B45" s="158"/>
      <c r="C45" s="158"/>
      <c r="D45" s="39" t="s">
        <v>82</v>
      </c>
      <c r="E45" s="40" t="s">
        <v>83</v>
      </c>
      <c r="F45" s="35" t="str">
        <f t="shared" ref="F45:F49" si="3">IF(OR(H45="",H45=0),"※未選択です","")</f>
        <v>※未選択です</v>
      </c>
      <c r="G45" s="32"/>
      <c r="H45" s="30"/>
    </row>
    <row r="46" spans="1:8" ht="15" customHeight="1" x14ac:dyDescent="0.15">
      <c r="A46" s="149" t="s">
        <v>75</v>
      </c>
      <c r="B46" s="149"/>
      <c r="C46" s="149"/>
      <c r="D46" s="39" t="s">
        <v>82</v>
      </c>
      <c r="E46" s="40" t="s">
        <v>83</v>
      </c>
      <c r="F46" s="35" t="str">
        <f t="shared" si="3"/>
        <v>※未選択です</v>
      </c>
      <c r="G46" s="32"/>
      <c r="H46" s="30"/>
    </row>
    <row r="47" spans="1:8" ht="15" customHeight="1" x14ac:dyDescent="0.15">
      <c r="A47" s="159" t="s">
        <v>76</v>
      </c>
      <c r="B47" s="159"/>
      <c r="C47" s="159"/>
      <c r="D47" s="39" t="s">
        <v>82</v>
      </c>
      <c r="E47" s="40" t="s">
        <v>83</v>
      </c>
      <c r="F47" s="35" t="str">
        <f t="shared" si="3"/>
        <v>※未選択です</v>
      </c>
      <c r="G47" s="32"/>
      <c r="H47" s="30"/>
    </row>
    <row r="48" spans="1:8" ht="15" customHeight="1" x14ac:dyDescent="0.15">
      <c r="A48" s="151" t="s">
        <v>77</v>
      </c>
      <c r="B48" s="151"/>
      <c r="C48" s="151"/>
      <c r="D48" s="39" t="s">
        <v>82</v>
      </c>
      <c r="E48" s="40" t="s">
        <v>83</v>
      </c>
      <c r="F48" s="35" t="str">
        <f t="shared" si="3"/>
        <v>※未選択です</v>
      </c>
      <c r="G48" s="32"/>
      <c r="H48" s="30"/>
    </row>
    <row r="49" spans="1:8" ht="15" customHeight="1" x14ac:dyDescent="0.15">
      <c r="A49" s="152" t="s">
        <v>78</v>
      </c>
      <c r="B49" s="153"/>
      <c r="C49" s="153"/>
      <c r="D49" s="39" t="s">
        <v>82</v>
      </c>
      <c r="E49" s="40" t="s">
        <v>83</v>
      </c>
      <c r="F49" s="35" t="str">
        <f t="shared" si="3"/>
        <v>※未選択です</v>
      </c>
      <c r="G49" s="32"/>
      <c r="H49" s="30"/>
    </row>
    <row r="50" spans="1:8" ht="30.75" customHeight="1" x14ac:dyDescent="0.15">
      <c r="A50" s="41" t="s">
        <v>79</v>
      </c>
      <c r="B50" s="154"/>
      <c r="C50" s="155"/>
      <c r="D50" s="155"/>
      <c r="E50" s="156"/>
      <c r="F50" s="35" t="str">
        <f>IF(AND(H49=1,B50=""),"※未入力です","")</f>
        <v/>
      </c>
      <c r="G50" s="32"/>
    </row>
    <row r="51" spans="1:8" ht="10.5" customHeight="1" x14ac:dyDescent="0.15">
      <c r="A51" s="32"/>
      <c r="B51" s="32"/>
      <c r="C51" s="32"/>
      <c r="D51" s="32"/>
      <c r="E51" s="32"/>
      <c r="F51" s="32"/>
      <c r="G51" s="32"/>
    </row>
    <row r="52" spans="1:8" ht="24" customHeight="1" x14ac:dyDescent="0.15">
      <c r="A52" s="32" t="s">
        <v>66</v>
      </c>
      <c r="B52" s="32"/>
      <c r="C52" s="32"/>
      <c r="D52" s="32"/>
      <c r="E52" s="32"/>
      <c r="F52" s="32"/>
      <c r="G52" s="32"/>
    </row>
    <row r="53" spans="1:8" ht="39.950000000000003" customHeight="1" x14ac:dyDescent="0.15">
      <c r="A53" s="149" t="s">
        <v>67</v>
      </c>
      <c r="B53" s="149"/>
      <c r="C53" s="149"/>
      <c r="D53" s="39" t="s">
        <v>82</v>
      </c>
      <c r="E53" s="40" t="s">
        <v>83</v>
      </c>
      <c r="F53" s="35" t="str">
        <f t="shared" ref="F53" si="4">IF(OR(H53="",H53=0),"※未選択です","")</f>
        <v>※未選択です</v>
      </c>
      <c r="G53" s="32"/>
      <c r="H53" s="30"/>
    </row>
    <row r="54" spans="1:8" ht="70.5" customHeight="1" x14ac:dyDescent="0.15">
      <c r="A54" s="160" t="s">
        <v>121</v>
      </c>
      <c r="B54" s="161"/>
      <c r="C54" s="162"/>
      <c r="D54" s="163"/>
      <c r="E54" s="164"/>
      <c r="F54" s="35" t="str">
        <f>IF(AND(H53=1,C54=""),"※未入力です","")</f>
        <v/>
      </c>
      <c r="G54" s="32"/>
      <c r="H54" s="30"/>
    </row>
    <row r="55" spans="1:8" ht="35.25" customHeight="1" x14ac:dyDescent="0.15">
      <c r="A55" s="149" t="s">
        <v>68</v>
      </c>
      <c r="B55" s="149"/>
      <c r="C55" s="149"/>
      <c r="D55" s="173" t="str">
        <f>IF(COUNTIF(H56:H59,1)&gt;=1,"該当","非該当")</f>
        <v>非該当</v>
      </c>
      <c r="E55" s="174"/>
      <c r="F55" s="32"/>
      <c r="G55" s="32"/>
    </row>
    <row r="56" spans="1:8" ht="15" customHeight="1" x14ac:dyDescent="0.15">
      <c r="A56" s="149" t="s">
        <v>69</v>
      </c>
      <c r="B56" s="149"/>
      <c r="C56" s="149"/>
      <c r="D56" s="39" t="s">
        <v>82</v>
      </c>
      <c r="E56" s="40" t="s">
        <v>83</v>
      </c>
      <c r="F56" s="35" t="str">
        <f t="shared" ref="F56:F59" si="5">IF(OR(H56="",H56=0),"※未選択です","")</f>
        <v>※未選択です</v>
      </c>
      <c r="G56" s="32"/>
      <c r="H56" s="30"/>
    </row>
    <row r="57" spans="1:8" ht="15" customHeight="1" x14ac:dyDescent="0.15">
      <c r="A57" s="149" t="s">
        <v>87</v>
      </c>
      <c r="B57" s="149"/>
      <c r="C57" s="149"/>
      <c r="D57" s="39" t="s">
        <v>82</v>
      </c>
      <c r="E57" s="40" t="s">
        <v>83</v>
      </c>
      <c r="F57" s="35" t="str">
        <f t="shared" si="5"/>
        <v>※未選択です</v>
      </c>
      <c r="G57" s="32"/>
      <c r="H57" s="30"/>
    </row>
    <row r="58" spans="1:8" ht="15" customHeight="1" x14ac:dyDescent="0.15">
      <c r="A58" s="149" t="s">
        <v>70</v>
      </c>
      <c r="B58" s="149"/>
      <c r="C58" s="149"/>
      <c r="D58" s="39" t="s">
        <v>82</v>
      </c>
      <c r="E58" s="40" t="s">
        <v>83</v>
      </c>
      <c r="F58" s="35" t="str">
        <f t="shared" si="5"/>
        <v>※未選択です</v>
      </c>
      <c r="G58" s="32"/>
      <c r="H58" s="30"/>
    </row>
    <row r="59" spans="1:8" ht="24.75" customHeight="1" x14ac:dyDescent="0.15">
      <c r="A59" s="149" t="s">
        <v>71</v>
      </c>
      <c r="B59" s="149"/>
      <c r="C59" s="149"/>
      <c r="D59" s="39" t="s">
        <v>82</v>
      </c>
      <c r="E59" s="40" t="s">
        <v>83</v>
      </c>
      <c r="F59" s="35" t="str">
        <f t="shared" si="5"/>
        <v>※未選択です</v>
      </c>
      <c r="G59" s="32"/>
      <c r="H59" s="30"/>
    </row>
  </sheetData>
  <sheetProtection algorithmName="SHA-512" hashValue="O5hEn64o4EzrdV+YOywP4cVUXnk7EQt2BwwQUYwB/P6+ebn5VyuJYhjJvY7yj7pETd18gKI6JrUOxBjzD+c4Mg==" saltValue="ChpbQZZ91pC9BgLVgW99pA==" spinCount="100000" sheet="1" objects="1" scenarios="1"/>
  <mergeCells count="53">
    <mergeCell ref="A2:G2"/>
    <mergeCell ref="A31:C31"/>
    <mergeCell ref="A12:C12"/>
    <mergeCell ref="A13:C13"/>
    <mergeCell ref="A14:C14"/>
    <mergeCell ref="C15:E15"/>
    <mergeCell ref="A22:C22"/>
    <mergeCell ref="A21:C21"/>
    <mergeCell ref="A15:B15"/>
    <mergeCell ref="A23:C23"/>
    <mergeCell ref="A24:C24"/>
    <mergeCell ref="A25:C25"/>
    <mergeCell ref="A26:C26"/>
    <mergeCell ref="A19:C19"/>
    <mergeCell ref="D19:E19"/>
    <mergeCell ref="B5:E5"/>
    <mergeCell ref="B6:E6"/>
    <mergeCell ref="A57:C57"/>
    <mergeCell ref="A20:C20"/>
    <mergeCell ref="D20:E20"/>
    <mergeCell ref="A32:C32"/>
    <mergeCell ref="A33:C33"/>
    <mergeCell ref="A34:C34"/>
    <mergeCell ref="A35:C35"/>
    <mergeCell ref="A36:C36"/>
    <mergeCell ref="D29:E29"/>
    <mergeCell ref="A27:C27"/>
    <mergeCell ref="A28:C28"/>
    <mergeCell ref="A39:C39"/>
    <mergeCell ref="D55:E55"/>
    <mergeCell ref="B7:E7"/>
    <mergeCell ref="B8:E8"/>
    <mergeCell ref="B9:E9"/>
    <mergeCell ref="D39:E39"/>
    <mergeCell ref="A29:C29"/>
    <mergeCell ref="A30:C30"/>
    <mergeCell ref="A58:C58"/>
    <mergeCell ref="A59:C59"/>
    <mergeCell ref="A40:B40"/>
    <mergeCell ref="C40:E40"/>
    <mergeCell ref="A53:C53"/>
    <mergeCell ref="A48:C48"/>
    <mergeCell ref="A49:C49"/>
    <mergeCell ref="B50:E50"/>
    <mergeCell ref="A43:G43"/>
    <mergeCell ref="A44:C44"/>
    <mergeCell ref="A45:C45"/>
    <mergeCell ref="A46:C46"/>
    <mergeCell ref="A47:C47"/>
    <mergeCell ref="A55:C55"/>
    <mergeCell ref="A56:C56"/>
    <mergeCell ref="A54:B54"/>
    <mergeCell ref="C54:E54"/>
  </mergeCells>
  <phoneticPr fontId="1"/>
  <conditionalFormatting sqref="C15 C40 B50">
    <cfRule type="notContainsBlanks" dxfId="36" priority="27">
      <formula>LEN(TRIM(B15))&gt;0</formula>
    </cfRule>
  </conditionalFormatting>
  <conditionalFormatting sqref="D12">
    <cfRule type="expression" dxfId="35" priority="26">
      <formula>H12&gt;=1</formula>
    </cfRule>
  </conditionalFormatting>
  <conditionalFormatting sqref="E12">
    <cfRule type="expression" dxfId="34" priority="25">
      <formula>H12&gt;=1</formula>
    </cfRule>
  </conditionalFormatting>
  <conditionalFormatting sqref="D13">
    <cfRule type="expression" dxfId="33" priority="24">
      <formula>H13&gt;=1</formula>
    </cfRule>
  </conditionalFormatting>
  <conditionalFormatting sqref="E13">
    <cfRule type="expression" dxfId="32" priority="23">
      <formula>H13&gt;=1</formula>
    </cfRule>
  </conditionalFormatting>
  <conditionalFormatting sqref="D14">
    <cfRule type="expression" dxfId="31" priority="22">
      <formula>H14&gt;=1</formula>
    </cfRule>
  </conditionalFormatting>
  <conditionalFormatting sqref="E14">
    <cfRule type="expression" dxfId="30" priority="21">
      <formula>H14&gt;=1</formula>
    </cfRule>
  </conditionalFormatting>
  <conditionalFormatting sqref="D21:D28">
    <cfRule type="expression" dxfId="29" priority="20">
      <formula>H21&gt;=1</formula>
    </cfRule>
  </conditionalFormatting>
  <conditionalFormatting sqref="E21:E28">
    <cfRule type="expression" dxfId="28" priority="19">
      <formula>H21&gt;=1</formula>
    </cfRule>
  </conditionalFormatting>
  <conditionalFormatting sqref="D30:D36">
    <cfRule type="expression" dxfId="27" priority="18">
      <formula>H30&gt;=1</formula>
    </cfRule>
  </conditionalFormatting>
  <conditionalFormatting sqref="E30:E36">
    <cfRule type="expression" dxfId="26" priority="17">
      <formula>H30&gt;=1</formula>
    </cfRule>
  </conditionalFormatting>
  <conditionalFormatting sqref="D44:D49">
    <cfRule type="expression" dxfId="25" priority="16">
      <formula>H44&gt;=1</formula>
    </cfRule>
  </conditionalFormatting>
  <conditionalFormatting sqref="E44:E49">
    <cfRule type="expression" dxfId="24" priority="15">
      <formula>H44&gt;=1</formula>
    </cfRule>
  </conditionalFormatting>
  <conditionalFormatting sqref="D53">
    <cfRule type="expression" dxfId="23" priority="14">
      <formula>H53&gt;=1</formula>
    </cfRule>
  </conditionalFormatting>
  <conditionalFormatting sqref="E53">
    <cfRule type="expression" dxfId="22" priority="13">
      <formula>H53&gt;=1</formula>
    </cfRule>
  </conditionalFormatting>
  <conditionalFormatting sqref="D56:D59">
    <cfRule type="expression" dxfId="21" priority="12">
      <formula>H56&gt;=1</formula>
    </cfRule>
  </conditionalFormatting>
  <conditionalFormatting sqref="E56:E59">
    <cfRule type="expression" dxfId="20" priority="11">
      <formula>H56&gt;=1</formula>
    </cfRule>
  </conditionalFormatting>
  <conditionalFormatting sqref="D9:E9">
    <cfRule type="expression" dxfId="19" priority="10">
      <formula>L9&gt;=1</formula>
    </cfRule>
  </conditionalFormatting>
  <conditionalFormatting sqref="B10:E10">
    <cfRule type="notContainsBlanks" dxfId="18" priority="7">
      <formula>LEN(TRIM(B10))&gt;0</formula>
    </cfRule>
  </conditionalFormatting>
  <conditionalFormatting sqref="B9:C9">
    <cfRule type="expression" dxfId="17" priority="28">
      <formula>H9&gt;=1</formula>
    </cfRule>
  </conditionalFormatting>
  <conditionalFormatting sqref="C15:E15">
    <cfRule type="expression" dxfId="16" priority="30">
      <formula>$H$14=2</formula>
    </cfRule>
  </conditionalFormatting>
  <conditionalFormatting sqref="B50:E50">
    <cfRule type="expression" dxfId="15" priority="32">
      <formula>$H$49=2</formula>
    </cfRule>
  </conditionalFormatting>
  <conditionalFormatting sqref="C54:E54">
    <cfRule type="expression" dxfId="14" priority="36">
      <formula>$C$54&lt;&gt;""</formula>
    </cfRule>
    <cfRule type="expression" dxfId="13" priority="37">
      <formula>$H$53=1</formula>
    </cfRule>
    <cfRule type="expression" dxfId="12" priority="38" stopIfTrue="1">
      <formula>$H$53=2</formula>
    </cfRule>
  </conditionalFormatting>
  <conditionalFormatting sqref="D39:E39">
    <cfRule type="notContainsBlanks" dxfId="11" priority="1">
      <formula>LEN(TRIM(D39))&gt;0</formula>
    </cfRule>
  </conditionalFormatting>
  <pageMargins left="0.7" right="0.7" top="0.75" bottom="0.75" header="0.3" footer="0.3"/>
  <pageSetup paperSize="9" scale="94" orientation="portrait" r:id="rId1"/>
  <headerFooter>
    <oddHeader xml:space="preserve">&amp;R
</oddHeader>
  </headerFooter>
  <rowBreaks count="1" manualBreakCount="1">
    <brk id="3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28575</xdr:colOff>
                    <xdr:row>11</xdr:row>
                    <xdr:rowOff>9525</xdr:rowOff>
                  </from>
                  <to>
                    <xdr:col>3</xdr:col>
                    <xdr:colOff>276225</xdr:colOff>
                    <xdr:row>12</xdr:row>
                    <xdr:rowOff>0</xdr:rowOff>
                  </to>
                </anchor>
              </controlPr>
            </control>
          </mc:Choice>
        </mc:AlternateContent>
        <mc:AlternateContent xmlns:mc="http://schemas.openxmlformats.org/markup-compatibility/2006">
          <mc:Choice Requires="x14">
            <control shapeId="1028" r:id="rId5" name="Option Button 4">
              <controlPr locked="0" defaultSize="0" autoFill="0" autoLine="0" autoPict="0">
                <anchor moveWithCells="1">
                  <from>
                    <xdr:col>4</xdr:col>
                    <xdr:colOff>47625</xdr:colOff>
                    <xdr:row>11</xdr:row>
                    <xdr:rowOff>9525</xdr:rowOff>
                  </from>
                  <to>
                    <xdr:col>4</xdr:col>
                    <xdr:colOff>361950</xdr:colOff>
                    <xdr:row>12</xdr:row>
                    <xdr:rowOff>0</xdr:rowOff>
                  </to>
                </anchor>
              </controlPr>
            </control>
          </mc:Choice>
        </mc:AlternateContent>
        <mc:AlternateContent xmlns:mc="http://schemas.openxmlformats.org/markup-compatibility/2006">
          <mc:Choice Requires="x14">
            <control shapeId="1031" r:id="rId6" name="Option Button 7">
              <controlPr locked="0" defaultSize="0" autoFill="0" autoLine="0" autoPict="0">
                <anchor moveWithCells="1">
                  <from>
                    <xdr:col>3</xdr:col>
                    <xdr:colOff>28575</xdr:colOff>
                    <xdr:row>12</xdr:row>
                    <xdr:rowOff>9525</xdr:rowOff>
                  </from>
                  <to>
                    <xdr:col>3</xdr:col>
                    <xdr:colOff>276225</xdr:colOff>
                    <xdr:row>13</xdr:row>
                    <xdr:rowOff>0</xdr:rowOff>
                  </to>
                </anchor>
              </controlPr>
            </control>
          </mc:Choice>
        </mc:AlternateContent>
        <mc:AlternateContent xmlns:mc="http://schemas.openxmlformats.org/markup-compatibility/2006">
          <mc:Choice Requires="x14">
            <control shapeId="1032" r:id="rId7" name="Option Button 8">
              <controlPr locked="0" defaultSize="0" autoFill="0" autoLine="0" autoPict="0">
                <anchor moveWithCells="1">
                  <from>
                    <xdr:col>4</xdr:col>
                    <xdr:colOff>47625</xdr:colOff>
                    <xdr:row>12</xdr:row>
                    <xdr:rowOff>9525</xdr:rowOff>
                  </from>
                  <to>
                    <xdr:col>4</xdr:col>
                    <xdr:colOff>361950</xdr:colOff>
                    <xdr:row>13</xdr:row>
                    <xdr:rowOff>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3</xdr:col>
                    <xdr:colOff>0</xdr:colOff>
                    <xdr:row>10</xdr:row>
                    <xdr:rowOff>161925</xdr:rowOff>
                  </from>
                  <to>
                    <xdr:col>4</xdr:col>
                    <xdr:colOff>809625</xdr:colOff>
                    <xdr:row>12</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3</xdr:col>
                    <xdr:colOff>0</xdr:colOff>
                    <xdr:row>11</xdr:row>
                    <xdr:rowOff>161925</xdr:rowOff>
                  </from>
                  <to>
                    <xdr:col>4</xdr:col>
                    <xdr:colOff>819150</xdr:colOff>
                    <xdr:row>13</xdr:row>
                    <xdr:rowOff>28575</xdr:rowOff>
                  </to>
                </anchor>
              </controlPr>
            </control>
          </mc:Choice>
        </mc:AlternateContent>
        <mc:AlternateContent xmlns:mc="http://schemas.openxmlformats.org/markup-compatibility/2006">
          <mc:Choice Requires="x14">
            <control shapeId="1046" r:id="rId10" name="Option Button 22">
              <controlPr locked="0" defaultSize="0" autoFill="0" autoLine="0" autoPict="0">
                <anchor moveWithCells="1">
                  <from>
                    <xdr:col>3</xdr:col>
                    <xdr:colOff>28575</xdr:colOff>
                    <xdr:row>13</xdr:row>
                    <xdr:rowOff>9525</xdr:rowOff>
                  </from>
                  <to>
                    <xdr:col>3</xdr:col>
                    <xdr:colOff>266700</xdr:colOff>
                    <xdr:row>14</xdr:row>
                    <xdr:rowOff>0</xdr:rowOff>
                  </to>
                </anchor>
              </controlPr>
            </control>
          </mc:Choice>
        </mc:AlternateContent>
        <mc:AlternateContent xmlns:mc="http://schemas.openxmlformats.org/markup-compatibility/2006">
          <mc:Choice Requires="x14">
            <control shapeId="1047" r:id="rId11" name="Option Button 23">
              <controlPr locked="0" defaultSize="0" autoFill="0" autoLine="0" autoPict="0">
                <anchor moveWithCells="1">
                  <from>
                    <xdr:col>4</xdr:col>
                    <xdr:colOff>47625</xdr:colOff>
                    <xdr:row>13</xdr:row>
                    <xdr:rowOff>9525</xdr:rowOff>
                  </from>
                  <to>
                    <xdr:col>4</xdr:col>
                    <xdr:colOff>285750</xdr:colOff>
                    <xdr:row>14</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3</xdr:col>
                    <xdr:colOff>0</xdr:colOff>
                    <xdr:row>12</xdr:row>
                    <xdr:rowOff>171450</xdr:rowOff>
                  </from>
                  <to>
                    <xdr:col>4</xdr:col>
                    <xdr:colOff>828675</xdr:colOff>
                    <xdr:row>14</xdr:row>
                    <xdr:rowOff>19050</xdr:rowOff>
                  </to>
                </anchor>
              </controlPr>
            </control>
          </mc:Choice>
        </mc:AlternateContent>
        <mc:AlternateContent xmlns:mc="http://schemas.openxmlformats.org/markup-compatibility/2006">
          <mc:Choice Requires="x14">
            <control shapeId="1049" r:id="rId13" name="Option Button 25">
              <controlPr locked="0" defaultSize="0" autoFill="0" autoLine="0" autoPict="0">
                <anchor moveWithCells="1">
                  <from>
                    <xdr:col>3</xdr:col>
                    <xdr:colOff>38100</xdr:colOff>
                    <xdr:row>20</xdr:row>
                    <xdr:rowOff>9525</xdr:rowOff>
                  </from>
                  <to>
                    <xdr:col>3</xdr:col>
                    <xdr:colOff>228600</xdr:colOff>
                    <xdr:row>21</xdr:row>
                    <xdr:rowOff>0</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4</xdr:col>
                    <xdr:colOff>38100</xdr:colOff>
                    <xdr:row>20</xdr:row>
                    <xdr:rowOff>9525</xdr:rowOff>
                  </from>
                  <to>
                    <xdr:col>4</xdr:col>
                    <xdr:colOff>228600</xdr:colOff>
                    <xdr:row>21</xdr:row>
                    <xdr:rowOff>0</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3</xdr:col>
                    <xdr:colOff>38100</xdr:colOff>
                    <xdr:row>21</xdr:row>
                    <xdr:rowOff>9525</xdr:rowOff>
                  </from>
                  <to>
                    <xdr:col>3</xdr:col>
                    <xdr:colOff>266700</xdr:colOff>
                    <xdr:row>22</xdr:row>
                    <xdr:rowOff>0</xdr:rowOff>
                  </to>
                </anchor>
              </controlPr>
            </control>
          </mc:Choice>
        </mc:AlternateContent>
        <mc:AlternateContent xmlns:mc="http://schemas.openxmlformats.org/markup-compatibility/2006">
          <mc:Choice Requires="x14">
            <control shapeId="1052" r:id="rId16" name="Option Button 28">
              <controlPr locked="0" defaultSize="0" autoFill="0" autoLine="0" autoPict="0">
                <anchor moveWithCells="1">
                  <from>
                    <xdr:col>4</xdr:col>
                    <xdr:colOff>38100</xdr:colOff>
                    <xdr:row>21</xdr:row>
                    <xdr:rowOff>9525</xdr:rowOff>
                  </from>
                  <to>
                    <xdr:col>4</xdr:col>
                    <xdr:colOff>266700</xdr:colOff>
                    <xdr:row>21</xdr:row>
                    <xdr:rowOff>180975</xdr:rowOff>
                  </to>
                </anchor>
              </controlPr>
            </control>
          </mc:Choice>
        </mc:AlternateContent>
        <mc:AlternateContent xmlns:mc="http://schemas.openxmlformats.org/markup-compatibility/2006">
          <mc:Choice Requires="x14">
            <control shapeId="1053" r:id="rId17" name="Group Box 29">
              <controlPr defaultSize="0" autoFill="0" autoPict="0">
                <anchor moveWithCells="1">
                  <from>
                    <xdr:col>3</xdr:col>
                    <xdr:colOff>0</xdr:colOff>
                    <xdr:row>17</xdr:row>
                    <xdr:rowOff>123825</xdr:rowOff>
                  </from>
                  <to>
                    <xdr:col>4</xdr:col>
                    <xdr:colOff>781050</xdr:colOff>
                    <xdr:row>19</xdr:row>
                    <xdr:rowOff>28575</xdr:rowOff>
                  </to>
                </anchor>
              </controlPr>
            </control>
          </mc:Choice>
        </mc:AlternateContent>
        <mc:AlternateContent xmlns:mc="http://schemas.openxmlformats.org/markup-compatibility/2006">
          <mc:Choice Requires="x14">
            <control shapeId="1054" r:id="rId18" name="Group Box 30">
              <controlPr defaultSize="0" autoFill="0" autoPict="0">
                <anchor moveWithCells="1">
                  <from>
                    <xdr:col>3</xdr:col>
                    <xdr:colOff>0</xdr:colOff>
                    <xdr:row>20</xdr:row>
                    <xdr:rowOff>133350</xdr:rowOff>
                  </from>
                  <to>
                    <xdr:col>4</xdr:col>
                    <xdr:colOff>781050</xdr:colOff>
                    <xdr:row>22</xdr:row>
                    <xdr:rowOff>38100</xdr:rowOff>
                  </to>
                </anchor>
              </controlPr>
            </control>
          </mc:Choice>
        </mc:AlternateContent>
        <mc:AlternateContent xmlns:mc="http://schemas.openxmlformats.org/markup-compatibility/2006">
          <mc:Choice Requires="x14">
            <control shapeId="1056" r:id="rId19" name="Option Button 32">
              <controlPr locked="0" defaultSize="0" autoFill="0" autoLine="0" autoPict="0">
                <anchor moveWithCells="1">
                  <from>
                    <xdr:col>3</xdr:col>
                    <xdr:colOff>38100</xdr:colOff>
                    <xdr:row>23</xdr:row>
                    <xdr:rowOff>9525</xdr:rowOff>
                  </from>
                  <to>
                    <xdr:col>3</xdr:col>
                    <xdr:colOff>266700</xdr:colOff>
                    <xdr:row>23</xdr:row>
                    <xdr:rowOff>180975</xdr:rowOff>
                  </to>
                </anchor>
              </controlPr>
            </control>
          </mc:Choice>
        </mc:AlternateContent>
        <mc:AlternateContent xmlns:mc="http://schemas.openxmlformats.org/markup-compatibility/2006">
          <mc:Choice Requires="x14">
            <control shapeId="1057" r:id="rId20" name="Option Button 33">
              <controlPr locked="0" defaultSize="0" autoFill="0" autoLine="0" autoPict="0">
                <anchor moveWithCells="1">
                  <from>
                    <xdr:col>4</xdr:col>
                    <xdr:colOff>38100</xdr:colOff>
                    <xdr:row>23</xdr:row>
                    <xdr:rowOff>9525</xdr:rowOff>
                  </from>
                  <to>
                    <xdr:col>4</xdr:col>
                    <xdr:colOff>266700</xdr:colOff>
                    <xdr:row>23</xdr:row>
                    <xdr:rowOff>180975</xdr:rowOff>
                  </to>
                </anchor>
              </controlPr>
            </control>
          </mc:Choice>
        </mc:AlternateContent>
        <mc:AlternateContent xmlns:mc="http://schemas.openxmlformats.org/markup-compatibility/2006">
          <mc:Choice Requires="x14">
            <control shapeId="1059" r:id="rId21" name="Group Box 35">
              <controlPr defaultSize="0" autoFill="0" autoPict="0">
                <anchor moveWithCells="1">
                  <from>
                    <xdr:col>3</xdr:col>
                    <xdr:colOff>0</xdr:colOff>
                    <xdr:row>22</xdr:row>
                    <xdr:rowOff>371475</xdr:rowOff>
                  </from>
                  <to>
                    <xdr:col>4</xdr:col>
                    <xdr:colOff>800100</xdr:colOff>
                    <xdr:row>24</xdr:row>
                    <xdr:rowOff>76200</xdr:rowOff>
                  </to>
                </anchor>
              </controlPr>
            </control>
          </mc:Choice>
        </mc:AlternateContent>
        <mc:AlternateContent xmlns:mc="http://schemas.openxmlformats.org/markup-compatibility/2006">
          <mc:Choice Requires="x14">
            <control shapeId="1060" r:id="rId22" name="Option Button 36">
              <controlPr locked="0" defaultSize="0" autoFill="0" autoLine="0" autoPict="0">
                <anchor moveWithCells="1">
                  <from>
                    <xdr:col>3</xdr:col>
                    <xdr:colOff>28575</xdr:colOff>
                    <xdr:row>22</xdr:row>
                    <xdr:rowOff>9525</xdr:rowOff>
                  </from>
                  <to>
                    <xdr:col>3</xdr:col>
                    <xdr:colOff>266700</xdr:colOff>
                    <xdr:row>23</xdr:row>
                    <xdr:rowOff>0</xdr:rowOff>
                  </to>
                </anchor>
              </controlPr>
            </control>
          </mc:Choice>
        </mc:AlternateContent>
        <mc:AlternateContent xmlns:mc="http://schemas.openxmlformats.org/markup-compatibility/2006">
          <mc:Choice Requires="x14">
            <control shapeId="1061" r:id="rId23" name="Option Button 37">
              <controlPr locked="0" defaultSize="0" autoFill="0" autoLine="0" autoPict="0">
                <anchor moveWithCells="1">
                  <from>
                    <xdr:col>4</xdr:col>
                    <xdr:colOff>38100</xdr:colOff>
                    <xdr:row>22</xdr:row>
                    <xdr:rowOff>9525</xdr:rowOff>
                  </from>
                  <to>
                    <xdr:col>4</xdr:col>
                    <xdr:colOff>276225</xdr:colOff>
                    <xdr:row>23</xdr:row>
                    <xdr:rowOff>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3</xdr:col>
                    <xdr:colOff>0</xdr:colOff>
                    <xdr:row>21</xdr:row>
                    <xdr:rowOff>161925</xdr:rowOff>
                  </from>
                  <to>
                    <xdr:col>4</xdr:col>
                    <xdr:colOff>790575</xdr:colOff>
                    <xdr:row>23</xdr:row>
                    <xdr:rowOff>38100</xdr:rowOff>
                  </to>
                </anchor>
              </controlPr>
            </control>
          </mc:Choice>
        </mc:AlternateContent>
        <mc:AlternateContent xmlns:mc="http://schemas.openxmlformats.org/markup-compatibility/2006">
          <mc:Choice Requires="x14">
            <control shapeId="1064" r:id="rId25" name="Option Button 40">
              <controlPr locked="0" defaultSize="0" autoFill="0" autoLine="0" autoPict="0">
                <anchor moveWithCells="1">
                  <from>
                    <xdr:col>3</xdr:col>
                    <xdr:colOff>28575</xdr:colOff>
                    <xdr:row>24</xdr:row>
                    <xdr:rowOff>9525</xdr:rowOff>
                  </from>
                  <to>
                    <xdr:col>3</xdr:col>
                    <xdr:colOff>266700</xdr:colOff>
                    <xdr:row>25</xdr:row>
                    <xdr:rowOff>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4</xdr:col>
                    <xdr:colOff>38100</xdr:colOff>
                    <xdr:row>24</xdr:row>
                    <xdr:rowOff>9525</xdr:rowOff>
                  </from>
                  <to>
                    <xdr:col>4</xdr:col>
                    <xdr:colOff>276225</xdr:colOff>
                    <xdr:row>25</xdr:row>
                    <xdr:rowOff>0</xdr:rowOff>
                  </to>
                </anchor>
              </controlPr>
            </control>
          </mc:Choice>
        </mc:AlternateContent>
        <mc:AlternateContent xmlns:mc="http://schemas.openxmlformats.org/markup-compatibility/2006">
          <mc:Choice Requires="x14">
            <control shapeId="1066" r:id="rId27" name="Group Box 42">
              <controlPr defaultSize="0" autoFill="0" autoPict="0">
                <anchor moveWithCells="1">
                  <from>
                    <xdr:col>3</xdr:col>
                    <xdr:colOff>0</xdr:colOff>
                    <xdr:row>23</xdr:row>
                    <xdr:rowOff>171450</xdr:rowOff>
                  </from>
                  <to>
                    <xdr:col>4</xdr:col>
                    <xdr:colOff>828675</xdr:colOff>
                    <xdr:row>25</xdr:row>
                    <xdr:rowOff>19050</xdr:rowOff>
                  </to>
                </anchor>
              </controlPr>
            </control>
          </mc:Choice>
        </mc:AlternateContent>
        <mc:AlternateContent xmlns:mc="http://schemas.openxmlformats.org/markup-compatibility/2006">
          <mc:Choice Requires="x14">
            <control shapeId="1068" r:id="rId28" name="Option Button 44">
              <controlPr locked="0" defaultSize="0" autoFill="0" autoLine="0" autoPict="0">
                <anchor moveWithCells="1">
                  <from>
                    <xdr:col>3</xdr:col>
                    <xdr:colOff>28575</xdr:colOff>
                    <xdr:row>27</xdr:row>
                    <xdr:rowOff>9525</xdr:rowOff>
                  </from>
                  <to>
                    <xdr:col>3</xdr:col>
                    <xdr:colOff>266700</xdr:colOff>
                    <xdr:row>28</xdr:row>
                    <xdr:rowOff>0</xdr:rowOff>
                  </to>
                </anchor>
              </controlPr>
            </control>
          </mc:Choice>
        </mc:AlternateContent>
        <mc:AlternateContent xmlns:mc="http://schemas.openxmlformats.org/markup-compatibility/2006">
          <mc:Choice Requires="x14">
            <control shapeId="1069" r:id="rId29" name="Option Button 45">
              <controlPr locked="0" defaultSize="0" autoFill="0" autoLine="0" autoPict="0">
                <anchor moveWithCells="1">
                  <from>
                    <xdr:col>4</xdr:col>
                    <xdr:colOff>38100</xdr:colOff>
                    <xdr:row>27</xdr:row>
                    <xdr:rowOff>9525</xdr:rowOff>
                  </from>
                  <to>
                    <xdr:col>4</xdr:col>
                    <xdr:colOff>276225</xdr:colOff>
                    <xdr:row>28</xdr:row>
                    <xdr:rowOff>0</xdr:rowOff>
                  </to>
                </anchor>
              </controlPr>
            </control>
          </mc:Choice>
        </mc:AlternateContent>
        <mc:AlternateContent xmlns:mc="http://schemas.openxmlformats.org/markup-compatibility/2006">
          <mc:Choice Requires="x14">
            <control shapeId="1070" r:id="rId30" name="Group Box 46">
              <controlPr defaultSize="0" autoFill="0" autoPict="0">
                <anchor moveWithCells="1">
                  <from>
                    <xdr:col>3</xdr:col>
                    <xdr:colOff>0</xdr:colOff>
                    <xdr:row>26</xdr:row>
                    <xdr:rowOff>171450</xdr:rowOff>
                  </from>
                  <to>
                    <xdr:col>4</xdr:col>
                    <xdr:colOff>828675</xdr:colOff>
                    <xdr:row>28</xdr:row>
                    <xdr:rowOff>19050</xdr:rowOff>
                  </to>
                </anchor>
              </controlPr>
            </control>
          </mc:Choice>
        </mc:AlternateContent>
        <mc:AlternateContent xmlns:mc="http://schemas.openxmlformats.org/markup-compatibility/2006">
          <mc:Choice Requires="x14">
            <control shapeId="1071" r:id="rId31" name="Option Button 47">
              <controlPr locked="0" defaultSize="0" autoFill="0" autoLine="0" autoPict="0">
                <anchor moveWithCells="1">
                  <from>
                    <xdr:col>3</xdr:col>
                    <xdr:colOff>28575</xdr:colOff>
                    <xdr:row>30</xdr:row>
                    <xdr:rowOff>9525</xdr:rowOff>
                  </from>
                  <to>
                    <xdr:col>3</xdr:col>
                    <xdr:colOff>266700</xdr:colOff>
                    <xdr:row>31</xdr:row>
                    <xdr:rowOff>0</xdr:rowOff>
                  </to>
                </anchor>
              </controlPr>
            </control>
          </mc:Choice>
        </mc:AlternateContent>
        <mc:AlternateContent xmlns:mc="http://schemas.openxmlformats.org/markup-compatibility/2006">
          <mc:Choice Requires="x14">
            <control shapeId="1072" r:id="rId32" name="Option Button 48">
              <controlPr locked="0" defaultSize="0" autoFill="0" autoLine="0" autoPict="0">
                <anchor moveWithCells="1">
                  <from>
                    <xdr:col>4</xdr:col>
                    <xdr:colOff>38100</xdr:colOff>
                    <xdr:row>30</xdr:row>
                    <xdr:rowOff>9525</xdr:rowOff>
                  </from>
                  <to>
                    <xdr:col>4</xdr:col>
                    <xdr:colOff>276225</xdr:colOff>
                    <xdr:row>31</xdr:row>
                    <xdr:rowOff>0</xdr:rowOff>
                  </to>
                </anchor>
              </controlPr>
            </control>
          </mc:Choice>
        </mc:AlternateContent>
        <mc:AlternateContent xmlns:mc="http://schemas.openxmlformats.org/markup-compatibility/2006">
          <mc:Choice Requires="x14">
            <control shapeId="1073" r:id="rId33" name="Group Box 49">
              <controlPr defaultSize="0" autoFill="0" autoPict="0">
                <anchor moveWithCells="1">
                  <from>
                    <xdr:col>3</xdr:col>
                    <xdr:colOff>0</xdr:colOff>
                    <xdr:row>29</xdr:row>
                    <xdr:rowOff>171450</xdr:rowOff>
                  </from>
                  <to>
                    <xdr:col>4</xdr:col>
                    <xdr:colOff>828675</xdr:colOff>
                    <xdr:row>31</xdr:row>
                    <xdr:rowOff>19050</xdr:rowOff>
                  </to>
                </anchor>
              </controlPr>
            </control>
          </mc:Choice>
        </mc:AlternateContent>
        <mc:AlternateContent xmlns:mc="http://schemas.openxmlformats.org/markup-compatibility/2006">
          <mc:Choice Requires="x14">
            <control shapeId="1074" r:id="rId34" name="Option Button 50">
              <controlPr locked="0" defaultSize="0" autoFill="0" autoLine="0" autoPict="0">
                <anchor moveWithCells="1">
                  <from>
                    <xdr:col>3</xdr:col>
                    <xdr:colOff>28575</xdr:colOff>
                    <xdr:row>34</xdr:row>
                    <xdr:rowOff>9525</xdr:rowOff>
                  </from>
                  <to>
                    <xdr:col>3</xdr:col>
                    <xdr:colOff>266700</xdr:colOff>
                    <xdr:row>35</xdr:row>
                    <xdr:rowOff>0</xdr:rowOff>
                  </to>
                </anchor>
              </controlPr>
            </control>
          </mc:Choice>
        </mc:AlternateContent>
        <mc:AlternateContent xmlns:mc="http://schemas.openxmlformats.org/markup-compatibility/2006">
          <mc:Choice Requires="x14">
            <control shapeId="1075" r:id="rId35" name="Option Button 51">
              <controlPr locked="0" defaultSize="0" autoFill="0" autoLine="0" autoPict="0">
                <anchor moveWithCells="1">
                  <from>
                    <xdr:col>4</xdr:col>
                    <xdr:colOff>38100</xdr:colOff>
                    <xdr:row>34</xdr:row>
                    <xdr:rowOff>9525</xdr:rowOff>
                  </from>
                  <to>
                    <xdr:col>4</xdr:col>
                    <xdr:colOff>276225</xdr:colOff>
                    <xdr:row>35</xdr:row>
                    <xdr:rowOff>0</xdr:rowOff>
                  </to>
                </anchor>
              </controlPr>
            </control>
          </mc:Choice>
        </mc:AlternateContent>
        <mc:AlternateContent xmlns:mc="http://schemas.openxmlformats.org/markup-compatibility/2006">
          <mc:Choice Requires="x14">
            <control shapeId="1076" r:id="rId36" name="Group Box 52">
              <controlPr defaultSize="0" autoFill="0" autoPict="0">
                <anchor moveWithCells="1">
                  <from>
                    <xdr:col>3</xdr:col>
                    <xdr:colOff>0</xdr:colOff>
                    <xdr:row>33</xdr:row>
                    <xdr:rowOff>171450</xdr:rowOff>
                  </from>
                  <to>
                    <xdr:col>4</xdr:col>
                    <xdr:colOff>828675</xdr:colOff>
                    <xdr:row>35</xdr:row>
                    <xdr:rowOff>19050</xdr:rowOff>
                  </to>
                </anchor>
              </controlPr>
            </control>
          </mc:Choice>
        </mc:AlternateContent>
        <mc:AlternateContent xmlns:mc="http://schemas.openxmlformats.org/markup-compatibility/2006">
          <mc:Choice Requires="x14">
            <control shapeId="1077" r:id="rId37" name="Option Button 53">
              <controlPr locked="0" defaultSize="0" autoFill="0" autoLine="0" autoPict="0">
                <anchor moveWithCells="1">
                  <from>
                    <xdr:col>3</xdr:col>
                    <xdr:colOff>28575</xdr:colOff>
                    <xdr:row>35</xdr:row>
                    <xdr:rowOff>9525</xdr:rowOff>
                  </from>
                  <to>
                    <xdr:col>3</xdr:col>
                    <xdr:colOff>266700</xdr:colOff>
                    <xdr:row>36</xdr:row>
                    <xdr:rowOff>0</xdr:rowOff>
                  </to>
                </anchor>
              </controlPr>
            </control>
          </mc:Choice>
        </mc:AlternateContent>
        <mc:AlternateContent xmlns:mc="http://schemas.openxmlformats.org/markup-compatibility/2006">
          <mc:Choice Requires="x14">
            <control shapeId="1078" r:id="rId38" name="Option Button 54">
              <controlPr locked="0" defaultSize="0" autoFill="0" autoLine="0" autoPict="0">
                <anchor moveWithCells="1">
                  <from>
                    <xdr:col>4</xdr:col>
                    <xdr:colOff>38100</xdr:colOff>
                    <xdr:row>35</xdr:row>
                    <xdr:rowOff>9525</xdr:rowOff>
                  </from>
                  <to>
                    <xdr:col>4</xdr:col>
                    <xdr:colOff>276225</xdr:colOff>
                    <xdr:row>36</xdr:row>
                    <xdr:rowOff>0</xdr:rowOff>
                  </to>
                </anchor>
              </controlPr>
            </control>
          </mc:Choice>
        </mc:AlternateContent>
        <mc:AlternateContent xmlns:mc="http://schemas.openxmlformats.org/markup-compatibility/2006">
          <mc:Choice Requires="x14">
            <control shapeId="1080" r:id="rId39" name="Option Button 56">
              <controlPr locked="0" defaultSize="0" autoFill="0" autoLine="0" autoPict="0">
                <anchor moveWithCells="1">
                  <from>
                    <xdr:col>3</xdr:col>
                    <xdr:colOff>38100</xdr:colOff>
                    <xdr:row>25</xdr:row>
                    <xdr:rowOff>9525</xdr:rowOff>
                  </from>
                  <to>
                    <xdr:col>3</xdr:col>
                    <xdr:colOff>266700</xdr:colOff>
                    <xdr:row>25</xdr:row>
                    <xdr:rowOff>180975</xdr:rowOff>
                  </to>
                </anchor>
              </controlPr>
            </control>
          </mc:Choice>
        </mc:AlternateContent>
        <mc:AlternateContent xmlns:mc="http://schemas.openxmlformats.org/markup-compatibility/2006">
          <mc:Choice Requires="x14">
            <control shapeId="1081" r:id="rId40" name="Option Button 57">
              <controlPr locked="0" defaultSize="0" autoFill="0" autoLine="0" autoPict="0">
                <anchor moveWithCells="1">
                  <from>
                    <xdr:col>4</xdr:col>
                    <xdr:colOff>38100</xdr:colOff>
                    <xdr:row>25</xdr:row>
                    <xdr:rowOff>9525</xdr:rowOff>
                  </from>
                  <to>
                    <xdr:col>4</xdr:col>
                    <xdr:colOff>266700</xdr:colOff>
                    <xdr:row>25</xdr:row>
                    <xdr:rowOff>180975</xdr:rowOff>
                  </to>
                </anchor>
              </controlPr>
            </control>
          </mc:Choice>
        </mc:AlternateContent>
        <mc:AlternateContent xmlns:mc="http://schemas.openxmlformats.org/markup-compatibility/2006">
          <mc:Choice Requires="x14">
            <control shapeId="1083" r:id="rId41" name="Option Button 59">
              <controlPr locked="0" defaultSize="0" autoFill="0" autoLine="0" autoPict="0">
                <anchor moveWithCells="1">
                  <from>
                    <xdr:col>3</xdr:col>
                    <xdr:colOff>38100</xdr:colOff>
                    <xdr:row>26</xdr:row>
                    <xdr:rowOff>9525</xdr:rowOff>
                  </from>
                  <to>
                    <xdr:col>3</xdr:col>
                    <xdr:colOff>266700</xdr:colOff>
                    <xdr:row>26</xdr:row>
                    <xdr:rowOff>180975</xdr:rowOff>
                  </to>
                </anchor>
              </controlPr>
            </control>
          </mc:Choice>
        </mc:AlternateContent>
        <mc:AlternateContent xmlns:mc="http://schemas.openxmlformats.org/markup-compatibility/2006">
          <mc:Choice Requires="x14">
            <control shapeId="1084" r:id="rId42" name="Option Button 60">
              <controlPr locked="0" defaultSize="0" autoFill="0" autoLine="0" autoPict="0">
                <anchor moveWithCells="1">
                  <from>
                    <xdr:col>4</xdr:col>
                    <xdr:colOff>38100</xdr:colOff>
                    <xdr:row>26</xdr:row>
                    <xdr:rowOff>9525</xdr:rowOff>
                  </from>
                  <to>
                    <xdr:col>4</xdr:col>
                    <xdr:colOff>266700</xdr:colOff>
                    <xdr:row>26</xdr:row>
                    <xdr:rowOff>180975</xdr:rowOff>
                  </to>
                </anchor>
              </controlPr>
            </control>
          </mc:Choice>
        </mc:AlternateContent>
        <mc:AlternateContent xmlns:mc="http://schemas.openxmlformats.org/markup-compatibility/2006">
          <mc:Choice Requires="x14">
            <control shapeId="1085" r:id="rId43" name="Option Button 61">
              <controlPr locked="0" defaultSize="0" autoFill="0" autoLine="0" autoPict="0">
                <anchor moveWithCells="1">
                  <from>
                    <xdr:col>3</xdr:col>
                    <xdr:colOff>38100</xdr:colOff>
                    <xdr:row>29</xdr:row>
                    <xdr:rowOff>9525</xdr:rowOff>
                  </from>
                  <to>
                    <xdr:col>3</xdr:col>
                    <xdr:colOff>266700</xdr:colOff>
                    <xdr:row>29</xdr:row>
                    <xdr:rowOff>180975</xdr:rowOff>
                  </to>
                </anchor>
              </controlPr>
            </control>
          </mc:Choice>
        </mc:AlternateContent>
        <mc:AlternateContent xmlns:mc="http://schemas.openxmlformats.org/markup-compatibility/2006">
          <mc:Choice Requires="x14">
            <control shapeId="1086" r:id="rId44" name="Option Button 62">
              <controlPr locked="0" defaultSize="0" autoFill="0" autoLine="0" autoPict="0">
                <anchor moveWithCells="1">
                  <from>
                    <xdr:col>4</xdr:col>
                    <xdr:colOff>38100</xdr:colOff>
                    <xdr:row>29</xdr:row>
                    <xdr:rowOff>9525</xdr:rowOff>
                  </from>
                  <to>
                    <xdr:col>4</xdr:col>
                    <xdr:colOff>266700</xdr:colOff>
                    <xdr:row>29</xdr:row>
                    <xdr:rowOff>180975</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3</xdr:col>
                    <xdr:colOff>38100</xdr:colOff>
                    <xdr:row>31</xdr:row>
                    <xdr:rowOff>9525</xdr:rowOff>
                  </from>
                  <to>
                    <xdr:col>3</xdr:col>
                    <xdr:colOff>266700</xdr:colOff>
                    <xdr:row>31</xdr:row>
                    <xdr:rowOff>180975</xdr:rowOff>
                  </to>
                </anchor>
              </controlPr>
            </control>
          </mc:Choice>
        </mc:AlternateContent>
        <mc:AlternateContent xmlns:mc="http://schemas.openxmlformats.org/markup-compatibility/2006">
          <mc:Choice Requires="x14">
            <control shapeId="1088" r:id="rId46" name="Option Button 64">
              <controlPr locked="0" defaultSize="0" autoFill="0" autoLine="0" autoPict="0">
                <anchor moveWithCells="1">
                  <from>
                    <xdr:col>4</xdr:col>
                    <xdr:colOff>38100</xdr:colOff>
                    <xdr:row>31</xdr:row>
                    <xdr:rowOff>9525</xdr:rowOff>
                  </from>
                  <to>
                    <xdr:col>4</xdr:col>
                    <xdr:colOff>266700</xdr:colOff>
                    <xdr:row>31</xdr:row>
                    <xdr:rowOff>180975</xdr:rowOff>
                  </to>
                </anchor>
              </controlPr>
            </control>
          </mc:Choice>
        </mc:AlternateContent>
        <mc:AlternateContent xmlns:mc="http://schemas.openxmlformats.org/markup-compatibility/2006">
          <mc:Choice Requires="x14">
            <control shapeId="1089" r:id="rId47" name="Option Button 65">
              <controlPr locked="0" defaultSize="0" autoFill="0" autoLine="0" autoPict="0">
                <anchor moveWithCells="1">
                  <from>
                    <xdr:col>3</xdr:col>
                    <xdr:colOff>38100</xdr:colOff>
                    <xdr:row>32</xdr:row>
                    <xdr:rowOff>9525</xdr:rowOff>
                  </from>
                  <to>
                    <xdr:col>3</xdr:col>
                    <xdr:colOff>266700</xdr:colOff>
                    <xdr:row>32</xdr:row>
                    <xdr:rowOff>180975</xdr:rowOff>
                  </to>
                </anchor>
              </controlPr>
            </control>
          </mc:Choice>
        </mc:AlternateContent>
        <mc:AlternateContent xmlns:mc="http://schemas.openxmlformats.org/markup-compatibility/2006">
          <mc:Choice Requires="x14">
            <control shapeId="1090" r:id="rId48" name="Option Button 66">
              <controlPr locked="0" defaultSize="0" autoFill="0" autoLine="0" autoPict="0">
                <anchor moveWithCells="1">
                  <from>
                    <xdr:col>4</xdr:col>
                    <xdr:colOff>38100</xdr:colOff>
                    <xdr:row>32</xdr:row>
                    <xdr:rowOff>9525</xdr:rowOff>
                  </from>
                  <to>
                    <xdr:col>4</xdr:col>
                    <xdr:colOff>266700</xdr:colOff>
                    <xdr:row>32</xdr:row>
                    <xdr:rowOff>180975</xdr:rowOff>
                  </to>
                </anchor>
              </controlPr>
            </control>
          </mc:Choice>
        </mc:AlternateContent>
        <mc:AlternateContent xmlns:mc="http://schemas.openxmlformats.org/markup-compatibility/2006">
          <mc:Choice Requires="x14">
            <control shapeId="1091" r:id="rId49" name="Option Button 67">
              <controlPr locked="0" defaultSize="0" autoFill="0" autoLine="0" autoPict="0">
                <anchor moveWithCells="1">
                  <from>
                    <xdr:col>3</xdr:col>
                    <xdr:colOff>38100</xdr:colOff>
                    <xdr:row>33</xdr:row>
                    <xdr:rowOff>9525</xdr:rowOff>
                  </from>
                  <to>
                    <xdr:col>3</xdr:col>
                    <xdr:colOff>266700</xdr:colOff>
                    <xdr:row>33</xdr:row>
                    <xdr:rowOff>180975</xdr:rowOff>
                  </to>
                </anchor>
              </controlPr>
            </control>
          </mc:Choice>
        </mc:AlternateContent>
        <mc:AlternateContent xmlns:mc="http://schemas.openxmlformats.org/markup-compatibility/2006">
          <mc:Choice Requires="x14">
            <control shapeId="1092" r:id="rId50" name="Option Button 68">
              <controlPr locked="0" defaultSize="0" autoFill="0" autoLine="0" autoPict="0">
                <anchor moveWithCells="1">
                  <from>
                    <xdr:col>4</xdr:col>
                    <xdr:colOff>38100</xdr:colOff>
                    <xdr:row>33</xdr:row>
                    <xdr:rowOff>9525</xdr:rowOff>
                  </from>
                  <to>
                    <xdr:col>4</xdr:col>
                    <xdr:colOff>266700</xdr:colOff>
                    <xdr:row>33</xdr:row>
                    <xdr:rowOff>180975</xdr:rowOff>
                  </to>
                </anchor>
              </controlPr>
            </control>
          </mc:Choice>
        </mc:AlternateContent>
        <mc:AlternateContent xmlns:mc="http://schemas.openxmlformats.org/markup-compatibility/2006">
          <mc:Choice Requires="x14">
            <control shapeId="1093" r:id="rId51" name="Group Box 69">
              <controlPr defaultSize="0" autoFill="0" autoPict="0">
                <anchor moveWithCells="1">
                  <from>
                    <xdr:col>3</xdr:col>
                    <xdr:colOff>0</xdr:colOff>
                    <xdr:row>23</xdr:row>
                    <xdr:rowOff>161925</xdr:rowOff>
                  </from>
                  <to>
                    <xdr:col>4</xdr:col>
                    <xdr:colOff>809625</xdr:colOff>
                    <xdr:row>25</xdr:row>
                    <xdr:rowOff>28575</xdr:rowOff>
                  </to>
                </anchor>
              </controlPr>
            </control>
          </mc:Choice>
        </mc:AlternateContent>
        <mc:AlternateContent xmlns:mc="http://schemas.openxmlformats.org/markup-compatibility/2006">
          <mc:Choice Requires="x14">
            <control shapeId="1094" r:id="rId52" name="Group Box 70">
              <controlPr defaultSize="0" autoFill="0" autoPict="0">
                <anchor moveWithCells="1">
                  <from>
                    <xdr:col>3</xdr:col>
                    <xdr:colOff>0</xdr:colOff>
                    <xdr:row>24</xdr:row>
                    <xdr:rowOff>352425</xdr:rowOff>
                  </from>
                  <to>
                    <xdr:col>4</xdr:col>
                    <xdr:colOff>809625</xdr:colOff>
                    <xdr:row>26</xdr:row>
                    <xdr:rowOff>57150</xdr:rowOff>
                  </to>
                </anchor>
              </controlPr>
            </control>
          </mc:Choice>
        </mc:AlternateContent>
        <mc:AlternateContent xmlns:mc="http://schemas.openxmlformats.org/markup-compatibility/2006">
          <mc:Choice Requires="x14">
            <control shapeId="1095" r:id="rId53" name="Group Box 71">
              <controlPr defaultSize="0" autoFill="0" autoPict="0">
                <anchor moveWithCells="1">
                  <from>
                    <xdr:col>3</xdr:col>
                    <xdr:colOff>0</xdr:colOff>
                    <xdr:row>25</xdr:row>
                    <xdr:rowOff>161925</xdr:rowOff>
                  </from>
                  <to>
                    <xdr:col>4</xdr:col>
                    <xdr:colOff>838200</xdr:colOff>
                    <xdr:row>27</xdr:row>
                    <xdr:rowOff>66675</xdr:rowOff>
                  </to>
                </anchor>
              </controlPr>
            </control>
          </mc:Choice>
        </mc:AlternateContent>
        <mc:AlternateContent xmlns:mc="http://schemas.openxmlformats.org/markup-compatibility/2006">
          <mc:Choice Requires="x14">
            <control shapeId="1096" r:id="rId54" name="Group Box 72">
              <controlPr defaultSize="0" autoFill="0" autoPict="0">
                <anchor moveWithCells="1">
                  <from>
                    <xdr:col>3</xdr:col>
                    <xdr:colOff>0</xdr:colOff>
                    <xdr:row>26</xdr:row>
                    <xdr:rowOff>161925</xdr:rowOff>
                  </from>
                  <to>
                    <xdr:col>4</xdr:col>
                    <xdr:colOff>819150</xdr:colOff>
                    <xdr:row>28</xdr:row>
                    <xdr:rowOff>0</xdr:rowOff>
                  </to>
                </anchor>
              </controlPr>
            </control>
          </mc:Choice>
        </mc:AlternateContent>
        <mc:AlternateContent xmlns:mc="http://schemas.openxmlformats.org/markup-compatibility/2006">
          <mc:Choice Requires="x14">
            <control shapeId="1097" r:id="rId55" name="Group Box 73">
              <controlPr defaultSize="0" autoFill="0" autoPict="0">
                <anchor moveWithCells="1">
                  <from>
                    <xdr:col>3</xdr:col>
                    <xdr:colOff>0</xdr:colOff>
                    <xdr:row>28</xdr:row>
                    <xdr:rowOff>200025</xdr:rowOff>
                  </from>
                  <to>
                    <xdr:col>4</xdr:col>
                    <xdr:colOff>828675</xdr:colOff>
                    <xdr:row>30</xdr:row>
                    <xdr:rowOff>47625</xdr:rowOff>
                  </to>
                </anchor>
              </controlPr>
            </control>
          </mc:Choice>
        </mc:AlternateContent>
        <mc:AlternateContent xmlns:mc="http://schemas.openxmlformats.org/markup-compatibility/2006">
          <mc:Choice Requires="x14">
            <control shapeId="1098" r:id="rId56" name="Group Box 74">
              <controlPr defaultSize="0" autoFill="0" autoPict="0">
                <anchor moveWithCells="1">
                  <from>
                    <xdr:col>3</xdr:col>
                    <xdr:colOff>0</xdr:colOff>
                    <xdr:row>29</xdr:row>
                    <xdr:rowOff>161925</xdr:rowOff>
                  </from>
                  <to>
                    <xdr:col>4</xdr:col>
                    <xdr:colOff>828675</xdr:colOff>
                    <xdr:row>31</xdr:row>
                    <xdr:rowOff>9525</xdr:rowOff>
                  </to>
                </anchor>
              </controlPr>
            </control>
          </mc:Choice>
        </mc:AlternateContent>
        <mc:AlternateContent xmlns:mc="http://schemas.openxmlformats.org/markup-compatibility/2006">
          <mc:Choice Requires="x14">
            <control shapeId="1099" r:id="rId57" name="Group Box 75">
              <controlPr defaultSize="0" autoFill="0" autoPict="0">
                <anchor moveWithCells="1">
                  <from>
                    <xdr:col>3</xdr:col>
                    <xdr:colOff>0</xdr:colOff>
                    <xdr:row>30</xdr:row>
                    <xdr:rowOff>361950</xdr:rowOff>
                  </from>
                  <to>
                    <xdr:col>4</xdr:col>
                    <xdr:colOff>847725</xdr:colOff>
                    <xdr:row>32</xdr:row>
                    <xdr:rowOff>28575</xdr:rowOff>
                  </to>
                </anchor>
              </controlPr>
            </control>
          </mc:Choice>
        </mc:AlternateContent>
        <mc:AlternateContent xmlns:mc="http://schemas.openxmlformats.org/markup-compatibility/2006">
          <mc:Choice Requires="x14">
            <control shapeId="1100" r:id="rId58" name="Group Box 76">
              <controlPr defaultSize="0" autoFill="0" autoPict="0">
                <anchor moveWithCells="1">
                  <from>
                    <xdr:col>3</xdr:col>
                    <xdr:colOff>0</xdr:colOff>
                    <xdr:row>31</xdr:row>
                    <xdr:rowOff>180975</xdr:rowOff>
                  </from>
                  <to>
                    <xdr:col>4</xdr:col>
                    <xdr:colOff>847725</xdr:colOff>
                    <xdr:row>33</xdr:row>
                    <xdr:rowOff>9525</xdr:rowOff>
                  </to>
                </anchor>
              </controlPr>
            </control>
          </mc:Choice>
        </mc:AlternateContent>
        <mc:AlternateContent xmlns:mc="http://schemas.openxmlformats.org/markup-compatibility/2006">
          <mc:Choice Requires="x14">
            <control shapeId="1101" r:id="rId59" name="Group Box 77">
              <controlPr defaultSize="0" autoFill="0" autoPict="0">
                <anchor moveWithCells="1">
                  <from>
                    <xdr:col>3</xdr:col>
                    <xdr:colOff>0</xdr:colOff>
                    <xdr:row>32</xdr:row>
                    <xdr:rowOff>152400</xdr:rowOff>
                  </from>
                  <to>
                    <xdr:col>4</xdr:col>
                    <xdr:colOff>838200</xdr:colOff>
                    <xdr:row>34</xdr:row>
                    <xdr:rowOff>28575</xdr:rowOff>
                  </to>
                </anchor>
              </controlPr>
            </control>
          </mc:Choice>
        </mc:AlternateContent>
        <mc:AlternateContent xmlns:mc="http://schemas.openxmlformats.org/markup-compatibility/2006">
          <mc:Choice Requires="x14">
            <control shapeId="1102" r:id="rId60" name="Group Box 78">
              <controlPr defaultSize="0" autoFill="0" autoPict="0">
                <anchor moveWithCells="1">
                  <from>
                    <xdr:col>3</xdr:col>
                    <xdr:colOff>0</xdr:colOff>
                    <xdr:row>33</xdr:row>
                    <xdr:rowOff>171450</xdr:rowOff>
                  </from>
                  <to>
                    <xdr:col>4</xdr:col>
                    <xdr:colOff>838200</xdr:colOff>
                    <xdr:row>35</xdr:row>
                    <xdr:rowOff>19050</xdr:rowOff>
                  </to>
                </anchor>
              </controlPr>
            </control>
          </mc:Choice>
        </mc:AlternateContent>
        <mc:AlternateContent xmlns:mc="http://schemas.openxmlformats.org/markup-compatibility/2006">
          <mc:Choice Requires="x14">
            <control shapeId="1103" r:id="rId61" name="Group Box 79">
              <controlPr defaultSize="0" autoFill="0" autoPict="0">
                <anchor moveWithCells="1">
                  <from>
                    <xdr:col>3</xdr:col>
                    <xdr:colOff>0</xdr:colOff>
                    <xdr:row>34</xdr:row>
                    <xdr:rowOff>371475</xdr:rowOff>
                  </from>
                  <to>
                    <xdr:col>4</xdr:col>
                    <xdr:colOff>847725</xdr:colOff>
                    <xdr:row>36</xdr:row>
                    <xdr:rowOff>28575</xdr:rowOff>
                  </to>
                </anchor>
              </controlPr>
            </control>
          </mc:Choice>
        </mc:AlternateContent>
        <mc:AlternateContent xmlns:mc="http://schemas.openxmlformats.org/markup-compatibility/2006">
          <mc:Choice Requires="x14">
            <control shapeId="1104" r:id="rId62" name="Option Button 80">
              <controlPr locked="0" defaultSize="0" autoFill="0" autoLine="0" autoPict="0">
                <anchor moveWithCells="1">
                  <from>
                    <xdr:col>3</xdr:col>
                    <xdr:colOff>38100</xdr:colOff>
                    <xdr:row>43</xdr:row>
                    <xdr:rowOff>9525</xdr:rowOff>
                  </from>
                  <to>
                    <xdr:col>3</xdr:col>
                    <xdr:colOff>266700</xdr:colOff>
                    <xdr:row>43</xdr:row>
                    <xdr:rowOff>180975</xdr:rowOff>
                  </to>
                </anchor>
              </controlPr>
            </control>
          </mc:Choice>
        </mc:AlternateContent>
        <mc:AlternateContent xmlns:mc="http://schemas.openxmlformats.org/markup-compatibility/2006">
          <mc:Choice Requires="x14">
            <control shapeId="1105" r:id="rId63" name="Option Button 81">
              <controlPr locked="0" defaultSize="0" autoFill="0" autoLine="0" autoPict="0">
                <anchor moveWithCells="1">
                  <from>
                    <xdr:col>4</xdr:col>
                    <xdr:colOff>38100</xdr:colOff>
                    <xdr:row>43</xdr:row>
                    <xdr:rowOff>9525</xdr:rowOff>
                  </from>
                  <to>
                    <xdr:col>4</xdr:col>
                    <xdr:colOff>266700</xdr:colOff>
                    <xdr:row>43</xdr:row>
                    <xdr:rowOff>180975</xdr:rowOff>
                  </to>
                </anchor>
              </controlPr>
            </control>
          </mc:Choice>
        </mc:AlternateContent>
        <mc:AlternateContent xmlns:mc="http://schemas.openxmlformats.org/markup-compatibility/2006">
          <mc:Choice Requires="x14">
            <control shapeId="1117" r:id="rId64" name="Option Button 93">
              <controlPr locked="0" defaultSize="0" autoFill="0" autoLine="0" autoPict="0">
                <anchor moveWithCells="1">
                  <from>
                    <xdr:col>3</xdr:col>
                    <xdr:colOff>38100</xdr:colOff>
                    <xdr:row>44</xdr:row>
                    <xdr:rowOff>9525</xdr:rowOff>
                  </from>
                  <to>
                    <xdr:col>3</xdr:col>
                    <xdr:colOff>266700</xdr:colOff>
                    <xdr:row>44</xdr:row>
                    <xdr:rowOff>180975</xdr:rowOff>
                  </to>
                </anchor>
              </controlPr>
            </control>
          </mc:Choice>
        </mc:AlternateContent>
        <mc:AlternateContent xmlns:mc="http://schemas.openxmlformats.org/markup-compatibility/2006">
          <mc:Choice Requires="x14">
            <control shapeId="1118" r:id="rId65" name="Option Button 94">
              <controlPr locked="0" defaultSize="0" autoFill="0" autoLine="0" autoPict="0">
                <anchor moveWithCells="1">
                  <from>
                    <xdr:col>4</xdr:col>
                    <xdr:colOff>38100</xdr:colOff>
                    <xdr:row>44</xdr:row>
                    <xdr:rowOff>9525</xdr:rowOff>
                  </from>
                  <to>
                    <xdr:col>4</xdr:col>
                    <xdr:colOff>266700</xdr:colOff>
                    <xdr:row>44</xdr:row>
                    <xdr:rowOff>180975</xdr:rowOff>
                  </to>
                </anchor>
              </controlPr>
            </control>
          </mc:Choice>
        </mc:AlternateContent>
        <mc:AlternateContent xmlns:mc="http://schemas.openxmlformats.org/markup-compatibility/2006">
          <mc:Choice Requires="x14">
            <control shapeId="1119" r:id="rId66" name="Option Button 95">
              <controlPr locked="0" defaultSize="0" autoFill="0" autoLine="0" autoPict="0">
                <anchor moveWithCells="1">
                  <from>
                    <xdr:col>3</xdr:col>
                    <xdr:colOff>38100</xdr:colOff>
                    <xdr:row>45</xdr:row>
                    <xdr:rowOff>9525</xdr:rowOff>
                  </from>
                  <to>
                    <xdr:col>3</xdr:col>
                    <xdr:colOff>266700</xdr:colOff>
                    <xdr:row>45</xdr:row>
                    <xdr:rowOff>180975</xdr:rowOff>
                  </to>
                </anchor>
              </controlPr>
            </control>
          </mc:Choice>
        </mc:AlternateContent>
        <mc:AlternateContent xmlns:mc="http://schemas.openxmlformats.org/markup-compatibility/2006">
          <mc:Choice Requires="x14">
            <control shapeId="1120" r:id="rId67" name="Option Button 96">
              <controlPr locked="0" defaultSize="0" autoFill="0" autoLine="0" autoPict="0">
                <anchor moveWithCells="1">
                  <from>
                    <xdr:col>4</xdr:col>
                    <xdr:colOff>38100</xdr:colOff>
                    <xdr:row>45</xdr:row>
                    <xdr:rowOff>9525</xdr:rowOff>
                  </from>
                  <to>
                    <xdr:col>4</xdr:col>
                    <xdr:colOff>266700</xdr:colOff>
                    <xdr:row>45</xdr:row>
                    <xdr:rowOff>180975</xdr:rowOff>
                  </to>
                </anchor>
              </controlPr>
            </control>
          </mc:Choice>
        </mc:AlternateContent>
        <mc:AlternateContent xmlns:mc="http://schemas.openxmlformats.org/markup-compatibility/2006">
          <mc:Choice Requires="x14">
            <control shapeId="1121" r:id="rId68" name="Option Button 97">
              <controlPr locked="0" defaultSize="0" autoFill="0" autoLine="0" autoPict="0">
                <anchor moveWithCells="1">
                  <from>
                    <xdr:col>3</xdr:col>
                    <xdr:colOff>38100</xdr:colOff>
                    <xdr:row>46</xdr:row>
                    <xdr:rowOff>9525</xdr:rowOff>
                  </from>
                  <to>
                    <xdr:col>3</xdr:col>
                    <xdr:colOff>266700</xdr:colOff>
                    <xdr:row>46</xdr:row>
                    <xdr:rowOff>180975</xdr:rowOff>
                  </to>
                </anchor>
              </controlPr>
            </control>
          </mc:Choice>
        </mc:AlternateContent>
        <mc:AlternateContent xmlns:mc="http://schemas.openxmlformats.org/markup-compatibility/2006">
          <mc:Choice Requires="x14">
            <control shapeId="1122" r:id="rId69" name="Option Button 98">
              <controlPr locked="0" defaultSize="0" autoFill="0" autoLine="0" autoPict="0">
                <anchor moveWithCells="1">
                  <from>
                    <xdr:col>4</xdr:col>
                    <xdr:colOff>38100</xdr:colOff>
                    <xdr:row>46</xdr:row>
                    <xdr:rowOff>9525</xdr:rowOff>
                  </from>
                  <to>
                    <xdr:col>4</xdr:col>
                    <xdr:colOff>266700</xdr:colOff>
                    <xdr:row>46</xdr:row>
                    <xdr:rowOff>180975</xdr:rowOff>
                  </to>
                </anchor>
              </controlPr>
            </control>
          </mc:Choice>
        </mc:AlternateContent>
        <mc:AlternateContent xmlns:mc="http://schemas.openxmlformats.org/markup-compatibility/2006">
          <mc:Choice Requires="x14">
            <control shapeId="1123" r:id="rId70" name="Option Button 99">
              <controlPr locked="0" defaultSize="0" autoFill="0" autoLine="0" autoPict="0">
                <anchor moveWithCells="1">
                  <from>
                    <xdr:col>3</xdr:col>
                    <xdr:colOff>38100</xdr:colOff>
                    <xdr:row>47</xdr:row>
                    <xdr:rowOff>9525</xdr:rowOff>
                  </from>
                  <to>
                    <xdr:col>3</xdr:col>
                    <xdr:colOff>266700</xdr:colOff>
                    <xdr:row>47</xdr:row>
                    <xdr:rowOff>180975</xdr:rowOff>
                  </to>
                </anchor>
              </controlPr>
            </control>
          </mc:Choice>
        </mc:AlternateContent>
        <mc:AlternateContent xmlns:mc="http://schemas.openxmlformats.org/markup-compatibility/2006">
          <mc:Choice Requires="x14">
            <control shapeId="1124" r:id="rId71" name="Option Button 100">
              <controlPr locked="0" defaultSize="0" autoFill="0" autoLine="0" autoPict="0">
                <anchor moveWithCells="1">
                  <from>
                    <xdr:col>4</xdr:col>
                    <xdr:colOff>38100</xdr:colOff>
                    <xdr:row>47</xdr:row>
                    <xdr:rowOff>9525</xdr:rowOff>
                  </from>
                  <to>
                    <xdr:col>4</xdr:col>
                    <xdr:colOff>266700</xdr:colOff>
                    <xdr:row>47</xdr:row>
                    <xdr:rowOff>180975</xdr:rowOff>
                  </to>
                </anchor>
              </controlPr>
            </control>
          </mc:Choice>
        </mc:AlternateContent>
        <mc:AlternateContent xmlns:mc="http://schemas.openxmlformats.org/markup-compatibility/2006">
          <mc:Choice Requires="x14">
            <control shapeId="1125" r:id="rId72" name="Option Button 101">
              <controlPr locked="0" defaultSize="0" autoFill="0" autoLine="0" autoPict="0">
                <anchor moveWithCells="1">
                  <from>
                    <xdr:col>3</xdr:col>
                    <xdr:colOff>38100</xdr:colOff>
                    <xdr:row>48</xdr:row>
                    <xdr:rowOff>9525</xdr:rowOff>
                  </from>
                  <to>
                    <xdr:col>3</xdr:col>
                    <xdr:colOff>266700</xdr:colOff>
                    <xdr:row>48</xdr:row>
                    <xdr:rowOff>180975</xdr:rowOff>
                  </to>
                </anchor>
              </controlPr>
            </control>
          </mc:Choice>
        </mc:AlternateContent>
        <mc:AlternateContent xmlns:mc="http://schemas.openxmlformats.org/markup-compatibility/2006">
          <mc:Choice Requires="x14">
            <control shapeId="1126" r:id="rId73" name="Option Button 102">
              <controlPr locked="0" defaultSize="0" autoFill="0" autoLine="0" autoPict="0">
                <anchor moveWithCells="1">
                  <from>
                    <xdr:col>4</xdr:col>
                    <xdr:colOff>38100</xdr:colOff>
                    <xdr:row>48</xdr:row>
                    <xdr:rowOff>9525</xdr:rowOff>
                  </from>
                  <to>
                    <xdr:col>4</xdr:col>
                    <xdr:colOff>266700</xdr:colOff>
                    <xdr:row>48</xdr:row>
                    <xdr:rowOff>180975</xdr:rowOff>
                  </to>
                </anchor>
              </controlPr>
            </control>
          </mc:Choice>
        </mc:AlternateContent>
        <mc:AlternateContent xmlns:mc="http://schemas.openxmlformats.org/markup-compatibility/2006">
          <mc:Choice Requires="x14">
            <control shapeId="1127" r:id="rId74" name="Option Button 103">
              <controlPr locked="0" defaultSize="0" autoFill="0" autoLine="0" autoPict="0">
                <anchor moveWithCells="1">
                  <from>
                    <xdr:col>3</xdr:col>
                    <xdr:colOff>38100</xdr:colOff>
                    <xdr:row>55</xdr:row>
                    <xdr:rowOff>9525</xdr:rowOff>
                  </from>
                  <to>
                    <xdr:col>3</xdr:col>
                    <xdr:colOff>266700</xdr:colOff>
                    <xdr:row>55</xdr:row>
                    <xdr:rowOff>180975</xdr:rowOff>
                  </to>
                </anchor>
              </controlPr>
            </control>
          </mc:Choice>
        </mc:AlternateContent>
        <mc:AlternateContent xmlns:mc="http://schemas.openxmlformats.org/markup-compatibility/2006">
          <mc:Choice Requires="x14">
            <control shapeId="1128" r:id="rId75" name="Option Button 104">
              <controlPr locked="0" defaultSize="0" autoFill="0" autoLine="0" autoPict="0">
                <anchor moveWithCells="1">
                  <from>
                    <xdr:col>4</xdr:col>
                    <xdr:colOff>38100</xdr:colOff>
                    <xdr:row>55</xdr:row>
                    <xdr:rowOff>9525</xdr:rowOff>
                  </from>
                  <to>
                    <xdr:col>4</xdr:col>
                    <xdr:colOff>266700</xdr:colOff>
                    <xdr:row>55</xdr:row>
                    <xdr:rowOff>180975</xdr:rowOff>
                  </to>
                </anchor>
              </controlPr>
            </control>
          </mc:Choice>
        </mc:AlternateContent>
        <mc:AlternateContent xmlns:mc="http://schemas.openxmlformats.org/markup-compatibility/2006">
          <mc:Choice Requires="x14">
            <control shapeId="1129" r:id="rId76" name="Option Button 105">
              <controlPr locked="0" defaultSize="0" autoFill="0" autoLine="0" autoPict="0">
                <anchor moveWithCells="1">
                  <from>
                    <xdr:col>3</xdr:col>
                    <xdr:colOff>38100</xdr:colOff>
                    <xdr:row>56</xdr:row>
                    <xdr:rowOff>9525</xdr:rowOff>
                  </from>
                  <to>
                    <xdr:col>3</xdr:col>
                    <xdr:colOff>266700</xdr:colOff>
                    <xdr:row>56</xdr:row>
                    <xdr:rowOff>180975</xdr:rowOff>
                  </to>
                </anchor>
              </controlPr>
            </control>
          </mc:Choice>
        </mc:AlternateContent>
        <mc:AlternateContent xmlns:mc="http://schemas.openxmlformats.org/markup-compatibility/2006">
          <mc:Choice Requires="x14">
            <control shapeId="1130" r:id="rId77" name="Option Button 106">
              <controlPr locked="0" defaultSize="0" autoFill="0" autoLine="0" autoPict="0">
                <anchor moveWithCells="1">
                  <from>
                    <xdr:col>4</xdr:col>
                    <xdr:colOff>38100</xdr:colOff>
                    <xdr:row>56</xdr:row>
                    <xdr:rowOff>9525</xdr:rowOff>
                  </from>
                  <to>
                    <xdr:col>4</xdr:col>
                    <xdr:colOff>266700</xdr:colOff>
                    <xdr:row>56</xdr:row>
                    <xdr:rowOff>180975</xdr:rowOff>
                  </to>
                </anchor>
              </controlPr>
            </control>
          </mc:Choice>
        </mc:AlternateContent>
        <mc:AlternateContent xmlns:mc="http://schemas.openxmlformats.org/markup-compatibility/2006">
          <mc:Choice Requires="x14">
            <control shapeId="1131" r:id="rId78" name="Option Button 107">
              <controlPr locked="0" defaultSize="0" autoFill="0" autoLine="0" autoPict="0">
                <anchor moveWithCells="1">
                  <from>
                    <xdr:col>3</xdr:col>
                    <xdr:colOff>38100</xdr:colOff>
                    <xdr:row>57</xdr:row>
                    <xdr:rowOff>9525</xdr:rowOff>
                  </from>
                  <to>
                    <xdr:col>3</xdr:col>
                    <xdr:colOff>266700</xdr:colOff>
                    <xdr:row>57</xdr:row>
                    <xdr:rowOff>180975</xdr:rowOff>
                  </to>
                </anchor>
              </controlPr>
            </control>
          </mc:Choice>
        </mc:AlternateContent>
        <mc:AlternateContent xmlns:mc="http://schemas.openxmlformats.org/markup-compatibility/2006">
          <mc:Choice Requires="x14">
            <control shapeId="1132" r:id="rId79" name="Option Button 108">
              <controlPr locked="0" defaultSize="0" autoFill="0" autoLine="0" autoPict="0">
                <anchor moveWithCells="1">
                  <from>
                    <xdr:col>4</xdr:col>
                    <xdr:colOff>38100</xdr:colOff>
                    <xdr:row>57</xdr:row>
                    <xdr:rowOff>9525</xdr:rowOff>
                  </from>
                  <to>
                    <xdr:col>4</xdr:col>
                    <xdr:colOff>266700</xdr:colOff>
                    <xdr:row>57</xdr:row>
                    <xdr:rowOff>180975</xdr:rowOff>
                  </to>
                </anchor>
              </controlPr>
            </control>
          </mc:Choice>
        </mc:AlternateContent>
        <mc:AlternateContent xmlns:mc="http://schemas.openxmlformats.org/markup-compatibility/2006">
          <mc:Choice Requires="x14">
            <control shapeId="1133" r:id="rId80" name="Option Button 109">
              <controlPr locked="0" defaultSize="0" autoFill="0" autoLine="0" autoPict="0">
                <anchor moveWithCells="1">
                  <from>
                    <xdr:col>3</xdr:col>
                    <xdr:colOff>28575</xdr:colOff>
                    <xdr:row>52</xdr:row>
                    <xdr:rowOff>9525</xdr:rowOff>
                  </from>
                  <to>
                    <xdr:col>3</xdr:col>
                    <xdr:colOff>266700</xdr:colOff>
                    <xdr:row>53</xdr:row>
                    <xdr:rowOff>0</xdr:rowOff>
                  </to>
                </anchor>
              </controlPr>
            </control>
          </mc:Choice>
        </mc:AlternateContent>
        <mc:AlternateContent xmlns:mc="http://schemas.openxmlformats.org/markup-compatibility/2006">
          <mc:Choice Requires="x14">
            <control shapeId="1134" r:id="rId81" name="Option Button 110">
              <controlPr locked="0" defaultSize="0" autoFill="0" autoLine="0" autoPict="0">
                <anchor moveWithCells="1">
                  <from>
                    <xdr:col>4</xdr:col>
                    <xdr:colOff>38100</xdr:colOff>
                    <xdr:row>52</xdr:row>
                    <xdr:rowOff>9525</xdr:rowOff>
                  </from>
                  <to>
                    <xdr:col>4</xdr:col>
                    <xdr:colOff>276225</xdr:colOff>
                    <xdr:row>53</xdr:row>
                    <xdr:rowOff>0</xdr:rowOff>
                  </to>
                </anchor>
              </controlPr>
            </control>
          </mc:Choice>
        </mc:AlternateContent>
        <mc:AlternateContent xmlns:mc="http://schemas.openxmlformats.org/markup-compatibility/2006">
          <mc:Choice Requires="x14">
            <control shapeId="1137" r:id="rId82" name="Option Button 113">
              <controlPr locked="0" defaultSize="0" autoFill="0" autoLine="0" autoPict="0">
                <anchor moveWithCells="1">
                  <from>
                    <xdr:col>3</xdr:col>
                    <xdr:colOff>28575</xdr:colOff>
                    <xdr:row>58</xdr:row>
                    <xdr:rowOff>9525</xdr:rowOff>
                  </from>
                  <to>
                    <xdr:col>3</xdr:col>
                    <xdr:colOff>266700</xdr:colOff>
                    <xdr:row>59</xdr:row>
                    <xdr:rowOff>0</xdr:rowOff>
                  </to>
                </anchor>
              </controlPr>
            </control>
          </mc:Choice>
        </mc:AlternateContent>
        <mc:AlternateContent xmlns:mc="http://schemas.openxmlformats.org/markup-compatibility/2006">
          <mc:Choice Requires="x14">
            <control shapeId="1138" r:id="rId83" name="Option Button 114">
              <controlPr locked="0" defaultSize="0" autoFill="0" autoLine="0" autoPict="0">
                <anchor moveWithCells="1">
                  <from>
                    <xdr:col>4</xdr:col>
                    <xdr:colOff>38100</xdr:colOff>
                    <xdr:row>58</xdr:row>
                    <xdr:rowOff>9525</xdr:rowOff>
                  </from>
                  <to>
                    <xdr:col>4</xdr:col>
                    <xdr:colOff>276225</xdr:colOff>
                    <xdr:row>59</xdr:row>
                    <xdr:rowOff>0</xdr:rowOff>
                  </to>
                </anchor>
              </controlPr>
            </control>
          </mc:Choice>
        </mc:AlternateContent>
        <mc:AlternateContent xmlns:mc="http://schemas.openxmlformats.org/markup-compatibility/2006">
          <mc:Choice Requires="x14">
            <control shapeId="1141" r:id="rId84" name="Group Box 117">
              <controlPr defaultSize="0" autoFill="0" autoPict="0">
                <anchor moveWithCells="1">
                  <from>
                    <xdr:col>3</xdr:col>
                    <xdr:colOff>0</xdr:colOff>
                    <xdr:row>42</xdr:row>
                    <xdr:rowOff>466725</xdr:rowOff>
                  </from>
                  <to>
                    <xdr:col>4</xdr:col>
                    <xdr:colOff>790575</xdr:colOff>
                    <xdr:row>44</xdr:row>
                    <xdr:rowOff>28575</xdr:rowOff>
                  </to>
                </anchor>
              </controlPr>
            </control>
          </mc:Choice>
        </mc:AlternateContent>
        <mc:AlternateContent xmlns:mc="http://schemas.openxmlformats.org/markup-compatibility/2006">
          <mc:Choice Requires="x14">
            <control shapeId="1142" r:id="rId85" name="Group Box 118">
              <controlPr defaultSize="0" autoFill="0" autoPict="0">
                <anchor moveWithCells="1">
                  <from>
                    <xdr:col>3</xdr:col>
                    <xdr:colOff>0</xdr:colOff>
                    <xdr:row>43</xdr:row>
                    <xdr:rowOff>171450</xdr:rowOff>
                  </from>
                  <to>
                    <xdr:col>4</xdr:col>
                    <xdr:colOff>809625</xdr:colOff>
                    <xdr:row>45</xdr:row>
                    <xdr:rowOff>19050</xdr:rowOff>
                  </to>
                </anchor>
              </controlPr>
            </control>
          </mc:Choice>
        </mc:AlternateContent>
        <mc:AlternateContent xmlns:mc="http://schemas.openxmlformats.org/markup-compatibility/2006">
          <mc:Choice Requires="x14">
            <control shapeId="1143" r:id="rId86" name="Group Box 119">
              <controlPr defaultSize="0" autoFill="0" autoPict="0">
                <anchor moveWithCells="1">
                  <from>
                    <xdr:col>3</xdr:col>
                    <xdr:colOff>0</xdr:colOff>
                    <xdr:row>44</xdr:row>
                    <xdr:rowOff>161925</xdr:rowOff>
                  </from>
                  <to>
                    <xdr:col>4</xdr:col>
                    <xdr:colOff>800100</xdr:colOff>
                    <xdr:row>46</xdr:row>
                    <xdr:rowOff>19050</xdr:rowOff>
                  </to>
                </anchor>
              </controlPr>
            </control>
          </mc:Choice>
        </mc:AlternateContent>
        <mc:AlternateContent xmlns:mc="http://schemas.openxmlformats.org/markup-compatibility/2006">
          <mc:Choice Requires="x14">
            <control shapeId="1144" r:id="rId87" name="Group Box 120">
              <controlPr defaultSize="0" autoFill="0" autoPict="0">
                <anchor moveWithCells="1">
                  <from>
                    <xdr:col>3</xdr:col>
                    <xdr:colOff>0</xdr:colOff>
                    <xdr:row>45</xdr:row>
                    <xdr:rowOff>161925</xdr:rowOff>
                  </from>
                  <to>
                    <xdr:col>4</xdr:col>
                    <xdr:colOff>809625</xdr:colOff>
                    <xdr:row>47</xdr:row>
                    <xdr:rowOff>19050</xdr:rowOff>
                  </to>
                </anchor>
              </controlPr>
            </control>
          </mc:Choice>
        </mc:AlternateContent>
        <mc:AlternateContent xmlns:mc="http://schemas.openxmlformats.org/markup-compatibility/2006">
          <mc:Choice Requires="x14">
            <control shapeId="1145" r:id="rId88" name="Group Box 121">
              <controlPr defaultSize="0" autoFill="0" autoPict="0">
                <anchor moveWithCells="1">
                  <from>
                    <xdr:col>3</xdr:col>
                    <xdr:colOff>0</xdr:colOff>
                    <xdr:row>46</xdr:row>
                    <xdr:rowOff>161925</xdr:rowOff>
                  </from>
                  <to>
                    <xdr:col>4</xdr:col>
                    <xdr:colOff>819150</xdr:colOff>
                    <xdr:row>48</xdr:row>
                    <xdr:rowOff>9525</xdr:rowOff>
                  </to>
                </anchor>
              </controlPr>
            </control>
          </mc:Choice>
        </mc:AlternateContent>
        <mc:AlternateContent xmlns:mc="http://schemas.openxmlformats.org/markup-compatibility/2006">
          <mc:Choice Requires="x14">
            <control shapeId="1146" r:id="rId89" name="Group Box 122">
              <controlPr defaultSize="0" autoFill="0" autoPict="0">
                <anchor moveWithCells="1">
                  <from>
                    <xdr:col>3</xdr:col>
                    <xdr:colOff>0</xdr:colOff>
                    <xdr:row>47</xdr:row>
                    <xdr:rowOff>171450</xdr:rowOff>
                  </from>
                  <to>
                    <xdr:col>4</xdr:col>
                    <xdr:colOff>819150</xdr:colOff>
                    <xdr:row>49</xdr:row>
                    <xdr:rowOff>19050</xdr:rowOff>
                  </to>
                </anchor>
              </controlPr>
            </control>
          </mc:Choice>
        </mc:AlternateContent>
        <mc:AlternateContent xmlns:mc="http://schemas.openxmlformats.org/markup-compatibility/2006">
          <mc:Choice Requires="x14">
            <control shapeId="1147" r:id="rId90" name="Group Box 123">
              <controlPr defaultSize="0" autoFill="0" autoPict="0">
                <anchor moveWithCells="1">
                  <from>
                    <xdr:col>3</xdr:col>
                    <xdr:colOff>0</xdr:colOff>
                    <xdr:row>51</xdr:row>
                    <xdr:rowOff>276225</xdr:rowOff>
                  </from>
                  <to>
                    <xdr:col>4</xdr:col>
                    <xdr:colOff>838200</xdr:colOff>
                    <xdr:row>53</xdr:row>
                    <xdr:rowOff>19050</xdr:rowOff>
                  </to>
                </anchor>
              </controlPr>
            </control>
          </mc:Choice>
        </mc:AlternateContent>
        <mc:AlternateContent xmlns:mc="http://schemas.openxmlformats.org/markup-compatibility/2006">
          <mc:Choice Requires="x14">
            <control shapeId="1148" r:id="rId91" name="Group Box 124">
              <controlPr defaultSize="0" autoFill="0" autoPict="0">
                <anchor moveWithCells="1">
                  <from>
                    <xdr:col>3</xdr:col>
                    <xdr:colOff>0</xdr:colOff>
                    <xdr:row>54</xdr:row>
                    <xdr:rowOff>419100</xdr:rowOff>
                  </from>
                  <to>
                    <xdr:col>5</xdr:col>
                    <xdr:colOff>38100</xdr:colOff>
                    <xdr:row>56</xdr:row>
                    <xdr:rowOff>28575</xdr:rowOff>
                  </to>
                </anchor>
              </controlPr>
            </control>
          </mc:Choice>
        </mc:AlternateContent>
        <mc:AlternateContent xmlns:mc="http://schemas.openxmlformats.org/markup-compatibility/2006">
          <mc:Choice Requires="x14">
            <control shapeId="1149" r:id="rId92" name="Group Box 125">
              <controlPr defaultSize="0" autoFill="0" autoPict="0">
                <anchor moveWithCells="1">
                  <from>
                    <xdr:col>3</xdr:col>
                    <xdr:colOff>0</xdr:colOff>
                    <xdr:row>55</xdr:row>
                    <xdr:rowOff>161925</xdr:rowOff>
                  </from>
                  <to>
                    <xdr:col>5</xdr:col>
                    <xdr:colOff>28575</xdr:colOff>
                    <xdr:row>57</xdr:row>
                    <xdr:rowOff>28575</xdr:rowOff>
                  </to>
                </anchor>
              </controlPr>
            </control>
          </mc:Choice>
        </mc:AlternateContent>
        <mc:AlternateContent xmlns:mc="http://schemas.openxmlformats.org/markup-compatibility/2006">
          <mc:Choice Requires="x14">
            <control shapeId="1150" r:id="rId93" name="Group Box 126">
              <controlPr defaultSize="0" autoFill="0" autoPict="0">
                <anchor moveWithCells="1">
                  <from>
                    <xdr:col>3</xdr:col>
                    <xdr:colOff>0</xdr:colOff>
                    <xdr:row>56</xdr:row>
                    <xdr:rowOff>161925</xdr:rowOff>
                  </from>
                  <to>
                    <xdr:col>5</xdr:col>
                    <xdr:colOff>19050</xdr:colOff>
                    <xdr:row>58</xdr:row>
                    <xdr:rowOff>19050</xdr:rowOff>
                  </to>
                </anchor>
              </controlPr>
            </control>
          </mc:Choice>
        </mc:AlternateContent>
        <mc:AlternateContent xmlns:mc="http://schemas.openxmlformats.org/markup-compatibility/2006">
          <mc:Choice Requires="x14">
            <control shapeId="1151" r:id="rId94" name="Group Box 127">
              <controlPr defaultSize="0" autoFill="0" autoPict="0">
                <anchor moveWithCells="1">
                  <from>
                    <xdr:col>3</xdr:col>
                    <xdr:colOff>0</xdr:colOff>
                    <xdr:row>57</xdr:row>
                    <xdr:rowOff>171450</xdr:rowOff>
                  </from>
                  <to>
                    <xdr:col>5</xdr:col>
                    <xdr:colOff>19050</xdr:colOff>
                    <xdr:row>59</xdr:row>
                    <xdr:rowOff>9525</xdr:rowOff>
                  </to>
                </anchor>
              </controlPr>
            </control>
          </mc:Choice>
        </mc:AlternateContent>
        <mc:AlternateContent xmlns:mc="http://schemas.openxmlformats.org/markup-compatibility/2006">
          <mc:Choice Requires="x14">
            <control shapeId="1154" r:id="rId95" name="Group Box 130">
              <controlPr defaultSize="0" autoFill="0" autoPict="0">
                <anchor moveWithCells="1">
                  <from>
                    <xdr:col>1</xdr:col>
                    <xdr:colOff>676275</xdr:colOff>
                    <xdr:row>7</xdr:row>
                    <xdr:rowOff>123825</xdr:rowOff>
                  </from>
                  <to>
                    <xdr:col>3</xdr:col>
                    <xdr:colOff>561975</xdr:colOff>
                    <xdr:row>9</xdr:row>
                    <xdr:rowOff>47625</xdr:rowOff>
                  </to>
                </anchor>
              </controlPr>
            </control>
          </mc:Choice>
        </mc:AlternateContent>
        <mc:AlternateContent xmlns:mc="http://schemas.openxmlformats.org/markup-compatibility/2006">
          <mc:Choice Requires="x14">
            <control shapeId="1155" r:id="rId96" name="Group Box 131">
              <controlPr defaultSize="0" autoFill="0" autoPict="0">
                <anchor moveWithCells="1">
                  <from>
                    <xdr:col>3</xdr:col>
                    <xdr:colOff>0</xdr:colOff>
                    <xdr:row>18</xdr:row>
                    <xdr:rowOff>123825</xdr:rowOff>
                  </from>
                  <to>
                    <xdr:col>4</xdr:col>
                    <xdr:colOff>781050</xdr:colOff>
                    <xdr:row>20</xdr:row>
                    <xdr:rowOff>28575</xdr:rowOff>
                  </to>
                </anchor>
              </controlPr>
            </control>
          </mc:Choice>
        </mc:AlternateContent>
        <mc:AlternateContent xmlns:mc="http://schemas.openxmlformats.org/markup-compatibility/2006">
          <mc:Choice Requires="x14">
            <control shapeId="1158" r:id="rId97" name="Group Box 134">
              <controlPr defaultSize="0" autoFill="0" autoPict="0">
                <anchor moveWithCells="1">
                  <from>
                    <xdr:col>1</xdr:col>
                    <xdr:colOff>676275</xdr:colOff>
                    <xdr:row>8</xdr:row>
                    <xdr:rowOff>123825</xdr:rowOff>
                  </from>
                  <to>
                    <xdr:col>3</xdr:col>
                    <xdr:colOff>561975</xdr:colOff>
                    <xdr:row>10</xdr:row>
                    <xdr:rowOff>142875</xdr:rowOff>
                  </to>
                </anchor>
              </controlPr>
            </control>
          </mc:Choice>
        </mc:AlternateContent>
        <mc:AlternateContent xmlns:mc="http://schemas.openxmlformats.org/markup-compatibility/2006">
          <mc:Choice Requires="x14">
            <control shapeId="1161" r:id="rId98" name="Group Box 137">
              <controlPr defaultSize="0" autoFill="0" autoPict="0">
                <anchor moveWithCells="1">
                  <from>
                    <xdr:col>1</xdr:col>
                    <xdr:colOff>790575</xdr:colOff>
                    <xdr:row>9</xdr:row>
                    <xdr:rowOff>0</xdr:rowOff>
                  </from>
                  <to>
                    <xdr:col>3</xdr:col>
                    <xdr:colOff>676275</xdr:colOff>
                    <xdr:row>10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9"/>
  <sheetViews>
    <sheetView view="pageBreakPreview" zoomScale="80" zoomScaleNormal="100" zoomScaleSheetLayoutView="80" workbookViewId="0"/>
  </sheetViews>
  <sheetFormatPr defaultRowHeight="13.5" x14ac:dyDescent="0.15"/>
  <cols>
    <col min="1" max="1" width="8.25" style="74" customWidth="1"/>
    <col min="2" max="2" width="16.875" style="74" customWidth="1"/>
    <col min="3" max="3" width="13.625" style="74" customWidth="1"/>
    <col min="4" max="4" width="10.875" style="74" customWidth="1"/>
    <col min="5" max="5" width="5.75" style="74" customWidth="1"/>
    <col min="6" max="6" width="15" style="74" customWidth="1"/>
    <col min="7" max="7" width="3.25" style="94" bestFit="1" customWidth="1"/>
    <col min="8" max="8" width="13.375" style="74" customWidth="1"/>
    <col min="9" max="9" width="14.125" style="74" customWidth="1"/>
    <col min="10" max="10" width="4" style="73" customWidth="1"/>
    <col min="11" max="11" width="2.5" style="73" bestFit="1" customWidth="1"/>
    <col min="12" max="12" width="3.5" style="73" bestFit="1" customWidth="1"/>
    <col min="13" max="16384" width="9" style="73"/>
  </cols>
  <sheetData>
    <row r="1" spans="1:11" ht="38.25" customHeight="1" x14ac:dyDescent="0.15"/>
    <row r="2" spans="1:11" ht="31.5" customHeight="1" x14ac:dyDescent="0.15">
      <c r="A2" s="232" t="s">
        <v>153</v>
      </c>
      <c r="B2" s="232"/>
      <c r="C2" s="232"/>
      <c r="D2" s="232"/>
      <c r="E2" s="232"/>
      <c r="F2" s="232"/>
      <c r="G2" s="232"/>
      <c r="H2" s="232"/>
      <c r="I2" s="232"/>
      <c r="J2" s="71"/>
      <c r="K2" s="72"/>
    </row>
    <row r="3" spans="1:11" x14ac:dyDescent="0.15">
      <c r="B3" s="75"/>
      <c r="C3" s="75"/>
      <c r="D3" s="75"/>
      <c r="E3" s="75"/>
      <c r="F3" s="75"/>
      <c r="G3" s="76"/>
      <c r="H3" s="75"/>
      <c r="I3" s="75"/>
    </row>
    <row r="4" spans="1:11" x14ac:dyDescent="0.15">
      <c r="A4" s="77" t="s">
        <v>122</v>
      </c>
      <c r="C4" s="75"/>
      <c r="D4" s="75"/>
      <c r="E4" s="75"/>
      <c r="F4" s="75"/>
      <c r="G4" s="76"/>
      <c r="H4" s="75"/>
      <c r="I4" s="75"/>
      <c r="J4" s="77"/>
    </row>
    <row r="5" spans="1:11" ht="15.75" customHeight="1" x14ac:dyDescent="0.15">
      <c r="A5" s="228" t="s">
        <v>123</v>
      </c>
      <c r="B5" s="228"/>
      <c r="C5" s="233">
        <f>別添2の2_入力項目!B5</f>
        <v>0</v>
      </c>
      <c r="D5" s="233"/>
      <c r="E5" s="233"/>
      <c r="F5" s="233"/>
      <c r="G5" s="233"/>
      <c r="H5" s="233"/>
      <c r="I5" s="75"/>
      <c r="J5" s="77"/>
    </row>
    <row r="6" spans="1:11" ht="15" customHeight="1" x14ac:dyDescent="0.15">
      <c r="A6" s="228" t="s">
        <v>124</v>
      </c>
      <c r="B6" s="228"/>
      <c r="C6" s="234">
        <f>別添2の2_入力項目!B6</f>
        <v>0</v>
      </c>
      <c r="D6" s="235"/>
      <c r="E6" s="235"/>
      <c r="F6" s="235"/>
      <c r="G6" s="235"/>
      <c r="H6" s="236"/>
      <c r="I6" s="75"/>
      <c r="J6" s="77"/>
    </row>
    <row r="7" spans="1:11" ht="15" customHeight="1" x14ac:dyDescent="0.15">
      <c r="A7" s="228" t="s">
        <v>125</v>
      </c>
      <c r="B7" s="228"/>
      <c r="C7" s="233">
        <f>別添2の2_入力項目!B7</f>
        <v>0</v>
      </c>
      <c r="D7" s="233"/>
      <c r="E7" s="233"/>
      <c r="F7" s="233"/>
      <c r="G7" s="233"/>
      <c r="H7" s="233"/>
      <c r="I7" s="75"/>
      <c r="J7" s="77"/>
    </row>
    <row r="8" spans="1:11" ht="17.25" customHeight="1" x14ac:dyDescent="0.15">
      <c r="A8" s="228" t="s">
        <v>126</v>
      </c>
      <c r="B8" s="228"/>
      <c r="C8" s="234">
        <f>別添2の2_入力項目!B8</f>
        <v>0</v>
      </c>
      <c r="D8" s="236"/>
      <c r="E8" s="238" t="s">
        <v>127</v>
      </c>
      <c r="F8" s="239"/>
      <c r="G8" s="240"/>
      <c r="H8" s="78">
        <f>別添2の2_入力項目!B9</f>
        <v>0</v>
      </c>
      <c r="I8" s="75"/>
      <c r="J8" s="77"/>
    </row>
    <row r="9" spans="1:11" ht="15" customHeight="1" x14ac:dyDescent="0.15">
      <c r="A9" s="231" t="s">
        <v>128</v>
      </c>
      <c r="B9" s="231"/>
      <c r="C9" s="237" t="s">
        <v>129</v>
      </c>
      <c r="D9" s="237"/>
      <c r="E9" s="247">
        <f>様式第1号の2_入力項目!D19</f>
        <v>0</v>
      </c>
      <c r="F9" s="247"/>
      <c r="G9" s="247"/>
      <c r="H9" s="247"/>
      <c r="I9" s="75"/>
      <c r="J9" s="77"/>
    </row>
    <row r="10" spans="1:11" ht="15" customHeight="1" x14ac:dyDescent="0.15">
      <c r="A10" s="231"/>
      <c r="B10" s="231"/>
      <c r="C10" s="237" t="s">
        <v>130</v>
      </c>
      <c r="D10" s="237"/>
      <c r="E10" s="248">
        <f>様式第1号の2_入力項目!D20</f>
        <v>0</v>
      </c>
      <c r="F10" s="233"/>
      <c r="G10" s="233"/>
      <c r="H10" s="233"/>
      <c r="I10" s="75"/>
      <c r="J10" s="77"/>
    </row>
    <row r="11" spans="1:11" ht="15" customHeight="1" x14ac:dyDescent="0.15">
      <c r="A11" s="231" t="s">
        <v>131</v>
      </c>
      <c r="B11" s="231"/>
      <c r="C11" s="237" t="s">
        <v>132</v>
      </c>
      <c r="D11" s="237"/>
      <c r="E11" s="237"/>
      <c r="F11" s="237" t="s">
        <v>129</v>
      </c>
      <c r="G11" s="237"/>
      <c r="H11" s="237"/>
      <c r="I11" s="75"/>
      <c r="J11" s="77"/>
    </row>
    <row r="12" spans="1:11" ht="15" customHeight="1" x14ac:dyDescent="0.15">
      <c r="A12" s="231"/>
      <c r="B12" s="231"/>
      <c r="C12" s="237" t="s">
        <v>133</v>
      </c>
      <c r="D12" s="237"/>
      <c r="E12" s="237"/>
      <c r="F12" s="238" t="s">
        <v>134</v>
      </c>
      <c r="G12" s="239"/>
      <c r="H12" s="240"/>
      <c r="I12" s="75"/>
      <c r="J12" s="77"/>
    </row>
    <row r="13" spans="1:11" ht="56.25" customHeight="1" x14ac:dyDescent="0.15">
      <c r="A13" s="231"/>
      <c r="B13" s="231"/>
      <c r="C13" s="241"/>
      <c r="D13" s="242"/>
      <c r="E13" s="243"/>
      <c r="F13" s="244"/>
      <c r="G13" s="245"/>
      <c r="H13" s="246"/>
      <c r="I13" s="75"/>
      <c r="J13" s="77"/>
    </row>
    <row r="14" spans="1:11" ht="37.5" customHeight="1" x14ac:dyDescent="0.15">
      <c r="A14" s="227" t="s">
        <v>135</v>
      </c>
      <c r="B14" s="227"/>
      <c r="C14" s="227"/>
      <c r="D14" s="227"/>
      <c r="E14" s="227"/>
      <c r="F14" s="227"/>
      <c r="G14" s="227"/>
      <c r="H14" s="227"/>
      <c r="I14" s="227"/>
      <c r="J14" s="77"/>
    </row>
    <row r="15" spans="1:11" ht="21" customHeight="1" x14ac:dyDescent="0.15">
      <c r="A15" s="79" t="s">
        <v>136</v>
      </c>
      <c r="B15" s="228" t="s">
        <v>137</v>
      </c>
      <c r="C15" s="228"/>
      <c r="D15" s="229" t="s">
        <v>138</v>
      </c>
      <c r="E15" s="230"/>
      <c r="F15" s="231" t="s">
        <v>139</v>
      </c>
      <c r="G15" s="228"/>
      <c r="H15" s="228"/>
      <c r="I15" s="79" t="s">
        <v>140</v>
      </c>
      <c r="J15" s="77"/>
    </row>
    <row r="16" spans="1:11" ht="20.100000000000001" customHeight="1" x14ac:dyDescent="0.15">
      <c r="A16" s="268" t="s">
        <v>141</v>
      </c>
      <c r="B16" s="269" t="s">
        <v>142</v>
      </c>
      <c r="C16" s="270"/>
      <c r="D16" s="271" t="s">
        <v>143</v>
      </c>
      <c r="E16" s="272"/>
      <c r="F16" s="273">
        <v>40269</v>
      </c>
      <c r="G16" s="274" t="s">
        <v>144</v>
      </c>
      <c r="H16" s="275">
        <v>42064</v>
      </c>
      <c r="I16" s="276" t="str">
        <f>IF(F16&lt;&gt;"",DATEDIF(F16,EDATE(H16,1),"Y")&amp;"年"&amp;DATEDIF(F16,EDATE(H16,1),"YM")&amp;"ヶ月","")</f>
        <v>5年0ヶ月</v>
      </c>
      <c r="J16" s="77"/>
    </row>
    <row r="17" spans="1:12" ht="18" customHeight="1" x14ac:dyDescent="0.15">
      <c r="A17" s="80"/>
      <c r="B17" s="225"/>
      <c r="C17" s="226"/>
      <c r="D17" s="225"/>
      <c r="E17" s="226"/>
      <c r="F17" s="81"/>
      <c r="G17" s="82" t="s">
        <v>144</v>
      </c>
      <c r="H17" s="83"/>
      <c r="I17" s="84" t="str">
        <f>IF(F17&lt;&gt;"",DATEDIF(F17,EDATE(H17,1),"Y")&amp;"年"&amp;DATEDIF(F17,EDATE(H17,1),"YM")&amp;"ヶ月","")</f>
        <v/>
      </c>
      <c r="J17" s="85" t="str">
        <f>IF(A17="○",1,"")</f>
        <v/>
      </c>
      <c r="K17" s="86" t="str">
        <f>IF(J17&lt;&gt;"",DATEDIF(F17,EDATE(H17,1),"Y"),"")</f>
        <v/>
      </c>
      <c r="L17" s="86" t="str">
        <f>IF(J17&lt;&gt;"",DATEDIF(F17,EDATE(H17,1),"YM"),"")</f>
        <v/>
      </c>
    </row>
    <row r="18" spans="1:12" ht="18" customHeight="1" x14ac:dyDescent="0.15">
      <c r="A18" s="80"/>
      <c r="B18" s="225"/>
      <c r="C18" s="226"/>
      <c r="D18" s="225"/>
      <c r="E18" s="226"/>
      <c r="F18" s="81"/>
      <c r="G18" s="82" t="s">
        <v>144</v>
      </c>
      <c r="H18" s="83"/>
      <c r="I18" s="84" t="str">
        <f t="shared" ref="I18:I31" si="0">IF(F18&lt;&gt;"",DATEDIF(F18,EDATE(H18,1),"Y")&amp;"年"&amp;DATEDIF(F18,EDATE(H18,1),"YM")&amp;"ヶ月","")</f>
        <v/>
      </c>
      <c r="J18" s="85" t="str">
        <f>IF(A18="○",MAX($J$17:J17)+1,"")</f>
        <v/>
      </c>
      <c r="K18" s="86" t="str">
        <f t="shared" ref="K18:K31" si="1">IF(J18&lt;&gt;"",DATEDIF(F18,EDATE(H18,1),"Y"),"")</f>
        <v/>
      </c>
      <c r="L18" s="86" t="str">
        <f t="shared" ref="L18:L31" si="2">IF(J18&lt;&gt;"",DATEDIF(F18,EDATE(H18,1),"YM"),"")</f>
        <v/>
      </c>
    </row>
    <row r="19" spans="1:12" ht="18" customHeight="1" x14ac:dyDescent="0.15">
      <c r="A19" s="87"/>
      <c r="B19" s="225"/>
      <c r="C19" s="226"/>
      <c r="D19" s="225"/>
      <c r="E19" s="226"/>
      <c r="F19" s="81"/>
      <c r="G19" s="82" t="s">
        <v>144</v>
      </c>
      <c r="H19" s="83"/>
      <c r="I19" s="84" t="str">
        <f t="shared" si="0"/>
        <v/>
      </c>
      <c r="J19" s="85" t="str">
        <f>IF(A19="○",MAX($J$17:J18)+1,"")</f>
        <v/>
      </c>
      <c r="K19" s="86" t="str">
        <f t="shared" si="1"/>
        <v/>
      </c>
      <c r="L19" s="86" t="str">
        <f t="shared" si="2"/>
        <v/>
      </c>
    </row>
    <row r="20" spans="1:12" ht="18" customHeight="1" x14ac:dyDescent="0.15">
      <c r="A20" s="87"/>
      <c r="B20" s="225"/>
      <c r="C20" s="226"/>
      <c r="D20" s="225"/>
      <c r="E20" s="226"/>
      <c r="F20" s="81"/>
      <c r="G20" s="82" t="s">
        <v>144</v>
      </c>
      <c r="H20" s="83"/>
      <c r="I20" s="84" t="str">
        <f t="shared" si="0"/>
        <v/>
      </c>
      <c r="J20" s="85" t="str">
        <f>IF(A20="○",MAX($J$17:J19)+1,"")</f>
        <v/>
      </c>
      <c r="K20" s="86" t="str">
        <f t="shared" si="1"/>
        <v/>
      </c>
      <c r="L20" s="86" t="str">
        <f t="shared" si="2"/>
        <v/>
      </c>
    </row>
    <row r="21" spans="1:12" ht="18" customHeight="1" x14ac:dyDescent="0.15">
      <c r="A21" s="87"/>
      <c r="B21" s="225"/>
      <c r="C21" s="226"/>
      <c r="D21" s="225"/>
      <c r="E21" s="226"/>
      <c r="F21" s="81"/>
      <c r="G21" s="82" t="s">
        <v>144</v>
      </c>
      <c r="H21" s="83"/>
      <c r="I21" s="84" t="str">
        <f t="shared" si="0"/>
        <v/>
      </c>
      <c r="J21" s="85" t="str">
        <f>IF(A21="○",MAX($J$17:J20)+1,"")</f>
        <v/>
      </c>
      <c r="K21" s="86" t="str">
        <f t="shared" si="1"/>
        <v/>
      </c>
      <c r="L21" s="86" t="str">
        <f t="shared" si="2"/>
        <v/>
      </c>
    </row>
    <row r="22" spans="1:12" ht="18" customHeight="1" x14ac:dyDescent="0.15">
      <c r="A22" s="87"/>
      <c r="B22" s="225"/>
      <c r="C22" s="226"/>
      <c r="D22" s="225"/>
      <c r="E22" s="226"/>
      <c r="F22" s="81"/>
      <c r="G22" s="82" t="s">
        <v>144</v>
      </c>
      <c r="H22" s="83"/>
      <c r="I22" s="84" t="str">
        <f t="shared" si="0"/>
        <v/>
      </c>
      <c r="J22" s="85" t="str">
        <f>IF(A22="○",MAX($J$17:J21)+1,"")</f>
        <v/>
      </c>
      <c r="K22" s="86" t="str">
        <f t="shared" si="1"/>
        <v/>
      </c>
      <c r="L22" s="86" t="str">
        <f t="shared" si="2"/>
        <v/>
      </c>
    </row>
    <row r="23" spans="1:12" ht="18" customHeight="1" x14ac:dyDescent="0.15">
      <c r="A23" s="87"/>
      <c r="B23" s="225"/>
      <c r="C23" s="226"/>
      <c r="D23" s="225"/>
      <c r="E23" s="226"/>
      <c r="F23" s="81"/>
      <c r="G23" s="82" t="s">
        <v>144</v>
      </c>
      <c r="H23" s="83"/>
      <c r="I23" s="84" t="str">
        <f t="shared" si="0"/>
        <v/>
      </c>
      <c r="J23" s="85" t="str">
        <f>IF(A23="○",MAX($J$17:J22)+1,"")</f>
        <v/>
      </c>
      <c r="K23" s="86" t="str">
        <f t="shared" si="1"/>
        <v/>
      </c>
      <c r="L23" s="86" t="str">
        <f t="shared" si="2"/>
        <v/>
      </c>
    </row>
    <row r="24" spans="1:12" ht="18" customHeight="1" x14ac:dyDescent="0.15">
      <c r="A24" s="87"/>
      <c r="B24" s="225"/>
      <c r="C24" s="226"/>
      <c r="D24" s="225"/>
      <c r="E24" s="226"/>
      <c r="F24" s="81"/>
      <c r="G24" s="82" t="s">
        <v>144</v>
      </c>
      <c r="H24" s="83"/>
      <c r="I24" s="84" t="str">
        <f t="shared" si="0"/>
        <v/>
      </c>
      <c r="J24" s="85" t="str">
        <f>IF(A24="○",MAX($J$17:J23)+1,"")</f>
        <v/>
      </c>
      <c r="K24" s="86" t="str">
        <f t="shared" si="1"/>
        <v/>
      </c>
      <c r="L24" s="86" t="str">
        <f t="shared" si="2"/>
        <v/>
      </c>
    </row>
    <row r="25" spans="1:12" ht="18" customHeight="1" x14ac:dyDescent="0.15">
      <c r="A25" s="87"/>
      <c r="B25" s="225"/>
      <c r="C25" s="226"/>
      <c r="D25" s="225"/>
      <c r="E25" s="226"/>
      <c r="F25" s="81"/>
      <c r="G25" s="82" t="s">
        <v>144</v>
      </c>
      <c r="H25" s="83"/>
      <c r="I25" s="84" t="str">
        <f t="shared" si="0"/>
        <v/>
      </c>
      <c r="J25" s="85" t="str">
        <f>IF(A25="○",MAX($J$17:J24)+1,"")</f>
        <v/>
      </c>
      <c r="K25" s="86" t="str">
        <f t="shared" si="1"/>
        <v/>
      </c>
      <c r="L25" s="86" t="str">
        <f t="shared" si="2"/>
        <v/>
      </c>
    </row>
    <row r="26" spans="1:12" ht="18" customHeight="1" x14ac:dyDescent="0.15">
      <c r="A26" s="87"/>
      <c r="B26" s="225"/>
      <c r="C26" s="226"/>
      <c r="D26" s="225"/>
      <c r="E26" s="226"/>
      <c r="F26" s="81"/>
      <c r="G26" s="82" t="s">
        <v>144</v>
      </c>
      <c r="H26" s="83"/>
      <c r="I26" s="84" t="str">
        <f t="shared" si="0"/>
        <v/>
      </c>
      <c r="J26" s="85" t="str">
        <f>IF(A26="○",MAX($J$17:J25)+1,"")</f>
        <v/>
      </c>
      <c r="K26" s="86" t="str">
        <f t="shared" si="1"/>
        <v/>
      </c>
      <c r="L26" s="86" t="str">
        <f t="shared" si="2"/>
        <v/>
      </c>
    </row>
    <row r="27" spans="1:12" ht="18" customHeight="1" x14ac:dyDescent="0.15">
      <c r="A27" s="87"/>
      <c r="B27" s="225"/>
      <c r="C27" s="226"/>
      <c r="D27" s="225"/>
      <c r="E27" s="226"/>
      <c r="F27" s="81"/>
      <c r="G27" s="82" t="s">
        <v>144</v>
      </c>
      <c r="H27" s="83"/>
      <c r="I27" s="84" t="str">
        <f t="shared" si="0"/>
        <v/>
      </c>
      <c r="J27" s="85" t="str">
        <f>IF(A27="○",MAX($J$17:J26)+1,"")</f>
        <v/>
      </c>
      <c r="K27" s="86" t="str">
        <f t="shared" si="1"/>
        <v/>
      </c>
      <c r="L27" s="86" t="str">
        <f t="shared" si="2"/>
        <v/>
      </c>
    </row>
    <row r="28" spans="1:12" ht="18" customHeight="1" x14ac:dyDescent="0.15">
      <c r="A28" s="87"/>
      <c r="B28" s="225"/>
      <c r="C28" s="226"/>
      <c r="D28" s="225"/>
      <c r="E28" s="226"/>
      <c r="F28" s="81"/>
      <c r="G28" s="82" t="s">
        <v>144</v>
      </c>
      <c r="H28" s="83"/>
      <c r="I28" s="84" t="str">
        <f t="shared" si="0"/>
        <v/>
      </c>
      <c r="J28" s="85" t="str">
        <f>IF(A28="○",MAX($J$17:J27)+1,"")</f>
        <v/>
      </c>
      <c r="K28" s="86" t="str">
        <f t="shared" si="1"/>
        <v/>
      </c>
      <c r="L28" s="86" t="str">
        <f t="shared" si="2"/>
        <v/>
      </c>
    </row>
    <row r="29" spans="1:12" ht="18" customHeight="1" x14ac:dyDescent="0.15">
      <c r="A29" s="87"/>
      <c r="B29" s="225"/>
      <c r="C29" s="226"/>
      <c r="D29" s="225"/>
      <c r="E29" s="226"/>
      <c r="F29" s="81"/>
      <c r="G29" s="82" t="s">
        <v>144</v>
      </c>
      <c r="H29" s="83"/>
      <c r="I29" s="84" t="str">
        <f t="shared" si="0"/>
        <v/>
      </c>
      <c r="J29" s="85" t="str">
        <f>IF(A29="○",MAX($J$17:J28)+1,"")</f>
        <v/>
      </c>
      <c r="K29" s="86" t="str">
        <f t="shared" si="1"/>
        <v/>
      </c>
      <c r="L29" s="86" t="str">
        <f t="shared" si="2"/>
        <v/>
      </c>
    </row>
    <row r="30" spans="1:12" ht="18" customHeight="1" x14ac:dyDescent="0.15">
      <c r="A30" s="87"/>
      <c r="B30" s="225"/>
      <c r="C30" s="226"/>
      <c r="D30" s="225"/>
      <c r="E30" s="226"/>
      <c r="F30" s="81"/>
      <c r="G30" s="82" t="s">
        <v>144</v>
      </c>
      <c r="H30" s="83"/>
      <c r="I30" s="84" t="str">
        <f t="shared" si="0"/>
        <v/>
      </c>
      <c r="J30" s="85" t="str">
        <f>IF(A30="○",MAX($J$17:J29)+1,"")</f>
        <v/>
      </c>
      <c r="K30" s="86" t="str">
        <f t="shared" si="1"/>
        <v/>
      </c>
      <c r="L30" s="86" t="str">
        <f t="shared" si="2"/>
        <v/>
      </c>
    </row>
    <row r="31" spans="1:12" ht="18" customHeight="1" x14ac:dyDescent="0.15">
      <c r="A31" s="87"/>
      <c r="B31" s="225"/>
      <c r="C31" s="226"/>
      <c r="D31" s="225"/>
      <c r="E31" s="226"/>
      <c r="F31" s="81"/>
      <c r="G31" s="82" t="s">
        <v>144</v>
      </c>
      <c r="H31" s="83"/>
      <c r="I31" s="84" t="str">
        <f t="shared" si="0"/>
        <v/>
      </c>
      <c r="J31" s="85" t="str">
        <f>IF(A31="○",MAX($J$17:J30)+1,"")</f>
        <v/>
      </c>
      <c r="K31" s="86" t="str">
        <f t="shared" si="1"/>
        <v/>
      </c>
      <c r="L31" s="86" t="str">
        <f t="shared" si="2"/>
        <v/>
      </c>
    </row>
    <row r="32" spans="1:12" ht="39.75" customHeight="1" x14ac:dyDescent="0.15">
      <c r="A32" s="205" t="s">
        <v>145</v>
      </c>
      <c r="B32" s="206"/>
      <c r="C32" s="206"/>
      <c r="D32" s="206"/>
      <c r="E32" s="207"/>
      <c r="F32" s="208" t="str">
        <f>SUM(K17:K31)+ROUNDDOWN((SUM(L17:L31)/12),0)&amp;"年"&amp;MOD(SUM(L17:L31),12)&amp;"ヶ月"</f>
        <v>0年0ヶ月</v>
      </c>
      <c r="G32" s="209" t="str">
        <f t="shared" ref="G32:H32" si="3">SUM(G27:G30)+ROUNDDOWN((SUM(H27:H30)/12),0)&amp;"年"&amp;MOD(SUM(H27:H30),12)&amp;"ヶ月"</f>
        <v>0年0ヶ月</v>
      </c>
      <c r="H32" s="210" t="str">
        <f t="shared" si="3"/>
        <v>0年0ヶ月</v>
      </c>
      <c r="I32" s="88" t="str">
        <f>IF(F32="","※未入力です","")</f>
        <v/>
      </c>
      <c r="J32" s="88"/>
    </row>
    <row r="33" spans="1:15" ht="8.25" customHeight="1" x14ac:dyDescent="0.15">
      <c r="B33" s="89"/>
      <c r="C33" s="90"/>
      <c r="D33" s="91"/>
      <c r="E33" s="91"/>
      <c r="F33" s="91"/>
      <c r="G33" s="91"/>
      <c r="H33" s="91"/>
      <c r="I33" s="77"/>
      <c r="J33" s="77"/>
    </row>
    <row r="34" spans="1:15" ht="22.5" customHeight="1" x14ac:dyDescent="0.15">
      <c r="A34" s="211" t="s">
        <v>146</v>
      </c>
      <c r="B34" s="211"/>
      <c r="C34" s="211"/>
      <c r="D34" s="211"/>
      <c r="E34" s="211"/>
      <c r="F34" s="211"/>
      <c r="G34" s="211"/>
      <c r="H34" s="211"/>
      <c r="I34" s="211"/>
      <c r="J34" s="77"/>
    </row>
    <row r="35" spans="1:15" ht="53.25" customHeight="1" x14ac:dyDescent="0.15">
      <c r="A35" s="212" t="s">
        <v>147</v>
      </c>
      <c r="B35" s="213"/>
      <c r="C35" s="214"/>
      <c r="D35" s="205" t="s">
        <v>148</v>
      </c>
      <c r="E35" s="215"/>
      <c r="F35" s="215"/>
      <c r="G35" s="215"/>
      <c r="H35" s="215"/>
      <c r="I35" s="216"/>
      <c r="J35" s="77"/>
    </row>
    <row r="36" spans="1:15" ht="18" customHeight="1" x14ac:dyDescent="0.15">
      <c r="A36" s="217" t="s">
        <v>149</v>
      </c>
      <c r="B36" s="218"/>
      <c r="C36" s="219"/>
      <c r="D36" s="220" t="s">
        <v>150</v>
      </c>
      <c r="E36" s="221"/>
      <c r="F36" s="105" t="s">
        <v>157</v>
      </c>
      <c r="G36" s="222"/>
      <c r="H36" s="223"/>
      <c r="I36" s="224"/>
      <c r="J36" s="77"/>
      <c r="K36" s="77"/>
      <c r="L36" s="77"/>
      <c r="M36" s="77"/>
      <c r="N36" s="77"/>
      <c r="O36" s="74"/>
    </row>
    <row r="37" spans="1:15" ht="18" customHeight="1" x14ac:dyDescent="0.15">
      <c r="A37" s="188" t="str">
        <f>IFERROR(INDEX($A:$I,MATCH(1,$J:$J,0),2),"")</f>
        <v/>
      </c>
      <c r="B37" s="189"/>
      <c r="C37" s="190"/>
      <c r="D37" s="191"/>
      <c r="E37" s="192"/>
      <c r="F37" s="95" t="s">
        <v>157</v>
      </c>
      <c r="G37" s="202"/>
      <c r="H37" s="203"/>
      <c r="I37" s="204"/>
      <c r="J37" s="88"/>
      <c r="K37" s="88"/>
      <c r="L37" s="88"/>
    </row>
    <row r="38" spans="1:15" ht="18" customHeight="1" x14ac:dyDescent="0.15">
      <c r="A38" s="188" t="str">
        <f>IFERROR(INDEX($A:$I,MATCH(2,$J:$J,0),2),"")</f>
        <v/>
      </c>
      <c r="B38" s="189"/>
      <c r="C38" s="190"/>
      <c r="D38" s="191"/>
      <c r="E38" s="192"/>
      <c r="F38" s="95" t="s">
        <v>157</v>
      </c>
      <c r="G38" s="202"/>
      <c r="H38" s="203"/>
      <c r="I38" s="204"/>
      <c r="J38" s="88"/>
      <c r="K38" s="88"/>
      <c r="L38" s="88"/>
    </row>
    <row r="39" spans="1:15" ht="18" customHeight="1" x14ac:dyDescent="0.15">
      <c r="A39" s="188" t="str">
        <f>IFERROR(INDEX($A:$I,MATCH(3,$J:$J,0),2),"")</f>
        <v/>
      </c>
      <c r="B39" s="189"/>
      <c r="C39" s="190"/>
      <c r="D39" s="191"/>
      <c r="E39" s="192"/>
      <c r="F39" s="95" t="s">
        <v>157</v>
      </c>
      <c r="G39" s="202"/>
      <c r="H39" s="203"/>
      <c r="I39" s="204"/>
      <c r="J39" s="88"/>
      <c r="K39" s="88"/>
      <c r="L39" s="88"/>
    </row>
    <row r="40" spans="1:15" ht="18" customHeight="1" x14ac:dyDescent="0.15">
      <c r="A40" s="188" t="str">
        <f>IFERROR(INDEX($A:$I,MATCH(4,$J:$J,0),2),"")</f>
        <v/>
      </c>
      <c r="B40" s="189"/>
      <c r="C40" s="190"/>
      <c r="D40" s="191"/>
      <c r="E40" s="192"/>
      <c r="F40" s="95" t="s">
        <v>157</v>
      </c>
      <c r="G40" s="202"/>
      <c r="H40" s="203"/>
      <c r="I40" s="204"/>
      <c r="J40" s="88"/>
      <c r="K40" s="88"/>
      <c r="L40" s="88"/>
    </row>
    <row r="41" spans="1:15" ht="18" customHeight="1" x14ac:dyDescent="0.15">
      <c r="A41" s="188" t="str">
        <f>IFERROR(INDEX($A:$I,MATCH(5,$J:$J,0),2),"")</f>
        <v/>
      </c>
      <c r="B41" s="189"/>
      <c r="C41" s="190"/>
      <c r="D41" s="191"/>
      <c r="E41" s="192"/>
      <c r="F41" s="95" t="s">
        <v>157</v>
      </c>
      <c r="G41" s="202"/>
      <c r="H41" s="203"/>
      <c r="I41" s="204"/>
      <c r="J41" s="88"/>
      <c r="K41" s="88"/>
      <c r="L41" s="88"/>
    </row>
    <row r="42" spans="1:15" ht="18" customHeight="1" x14ac:dyDescent="0.15">
      <c r="A42" s="188" t="str">
        <f>IFERROR(INDEX($A:$I,MATCH(6,$J:$J,0),2),"")</f>
        <v/>
      </c>
      <c r="B42" s="189"/>
      <c r="C42" s="190"/>
      <c r="D42" s="191"/>
      <c r="E42" s="192"/>
      <c r="F42" s="95" t="s">
        <v>157</v>
      </c>
      <c r="G42" s="202"/>
      <c r="H42" s="203"/>
      <c r="I42" s="204"/>
      <c r="J42" s="88"/>
      <c r="K42" s="88"/>
      <c r="L42" s="88"/>
    </row>
    <row r="43" spans="1:15" ht="18" customHeight="1" x14ac:dyDescent="0.15">
      <c r="A43" s="188" t="str">
        <f>IFERROR(INDEX($A:$I,MATCH(7,$J:$J,0),2),"")</f>
        <v/>
      </c>
      <c r="B43" s="189"/>
      <c r="C43" s="190"/>
      <c r="D43" s="191"/>
      <c r="E43" s="192"/>
      <c r="F43" s="95" t="s">
        <v>157</v>
      </c>
      <c r="G43" s="202"/>
      <c r="H43" s="203"/>
      <c r="I43" s="204"/>
      <c r="J43" s="88"/>
      <c r="K43" s="88"/>
      <c r="L43" s="88"/>
    </row>
    <row r="44" spans="1:15" ht="18" customHeight="1" x14ac:dyDescent="0.15">
      <c r="A44" s="188" t="str">
        <f>IFERROR(INDEX($A:$I,MATCH(8,$J:$J,0),2),"")</f>
        <v/>
      </c>
      <c r="B44" s="189"/>
      <c r="C44" s="190"/>
      <c r="D44" s="191"/>
      <c r="E44" s="192"/>
      <c r="F44" s="95" t="s">
        <v>157</v>
      </c>
      <c r="G44" s="202"/>
      <c r="H44" s="203"/>
      <c r="I44" s="204"/>
      <c r="J44" s="88"/>
      <c r="K44" s="88"/>
      <c r="L44" s="88"/>
    </row>
    <row r="45" spans="1:15" ht="18" customHeight="1" x14ac:dyDescent="0.15">
      <c r="A45" s="188" t="str">
        <f>IFERROR(INDEX($A:$I,MATCH(9,$J:$J,0),2),"")</f>
        <v/>
      </c>
      <c r="B45" s="189"/>
      <c r="C45" s="190"/>
      <c r="D45" s="191"/>
      <c r="E45" s="192"/>
      <c r="F45" s="95" t="s">
        <v>157</v>
      </c>
      <c r="G45" s="202"/>
      <c r="H45" s="203"/>
      <c r="I45" s="204"/>
      <c r="J45" s="88"/>
      <c r="K45" s="88"/>
      <c r="L45" s="88"/>
    </row>
    <row r="46" spans="1:15" ht="18" customHeight="1" x14ac:dyDescent="0.15">
      <c r="A46" s="188" t="str">
        <f>IFERROR(INDEX($A:$I,MATCH(10,$J:$J,0),2),"")</f>
        <v/>
      </c>
      <c r="B46" s="189"/>
      <c r="C46" s="190"/>
      <c r="D46" s="191"/>
      <c r="E46" s="192"/>
      <c r="F46" s="95" t="s">
        <v>157</v>
      </c>
      <c r="G46" s="202"/>
      <c r="H46" s="203"/>
      <c r="I46" s="204"/>
      <c r="J46" s="88"/>
      <c r="K46" s="88"/>
      <c r="L46" s="88"/>
    </row>
    <row r="47" spans="1:15" ht="18" customHeight="1" x14ac:dyDescent="0.15">
      <c r="A47" s="188" t="str">
        <f>IFERROR(INDEX($A:$I,MATCH(11,$J:$J,0),2),"")</f>
        <v/>
      </c>
      <c r="B47" s="189"/>
      <c r="C47" s="190"/>
      <c r="D47" s="191"/>
      <c r="E47" s="192"/>
      <c r="F47" s="95" t="s">
        <v>157</v>
      </c>
      <c r="G47" s="202"/>
      <c r="H47" s="203"/>
      <c r="I47" s="204"/>
      <c r="J47" s="88"/>
      <c r="K47" s="88"/>
      <c r="L47" s="88"/>
    </row>
    <row r="48" spans="1:15" ht="18" customHeight="1" x14ac:dyDescent="0.15">
      <c r="A48" s="188" t="str">
        <f>IFERROR(INDEX($A:$I,MATCH(12,$J:$J,0),2),"")</f>
        <v/>
      </c>
      <c r="B48" s="189"/>
      <c r="C48" s="190"/>
      <c r="D48" s="191"/>
      <c r="E48" s="192"/>
      <c r="F48" s="95" t="s">
        <v>157</v>
      </c>
      <c r="G48" s="202"/>
      <c r="H48" s="203"/>
      <c r="I48" s="204"/>
      <c r="J48" s="88"/>
      <c r="K48" s="88"/>
      <c r="L48" s="88"/>
    </row>
    <row r="49" spans="1:12" ht="18" customHeight="1" x14ac:dyDescent="0.15">
      <c r="A49" s="188" t="str">
        <f>IFERROR(INDEX($A:$I,MATCH(13,$J:$J,0),2),"")</f>
        <v/>
      </c>
      <c r="B49" s="189"/>
      <c r="C49" s="190"/>
      <c r="D49" s="191"/>
      <c r="E49" s="192"/>
      <c r="F49" s="95" t="s">
        <v>157</v>
      </c>
      <c r="G49" s="202"/>
      <c r="H49" s="203"/>
      <c r="I49" s="204"/>
      <c r="J49" s="88"/>
      <c r="K49" s="88"/>
      <c r="L49" s="88"/>
    </row>
    <row r="50" spans="1:12" ht="18" customHeight="1" x14ac:dyDescent="0.15">
      <c r="A50" s="188" t="str">
        <f>IFERROR(INDEX($A:$I,MATCH(14,$J:$J,0),2),"")</f>
        <v/>
      </c>
      <c r="B50" s="189"/>
      <c r="C50" s="190"/>
      <c r="D50" s="191"/>
      <c r="E50" s="192"/>
      <c r="F50" s="95" t="s">
        <v>157</v>
      </c>
      <c r="G50" s="202"/>
      <c r="H50" s="203"/>
      <c r="I50" s="204"/>
      <c r="J50" s="88"/>
      <c r="K50" s="88"/>
      <c r="L50" s="88"/>
    </row>
    <row r="51" spans="1:12" ht="18" customHeight="1" x14ac:dyDescent="0.15">
      <c r="A51" s="188" t="str">
        <f>IFERROR(INDEX($A:$I,MATCH(15,$J:$J,0),2),"")</f>
        <v/>
      </c>
      <c r="B51" s="189"/>
      <c r="C51" s="190"/>
      <c r="D51" s="191"/>
      <c r="E51" s="192"/>
      <c r="F51" s="95" t="s">
        <v>157</v>
      </c>
      <c r="G51" s="193"/>
      <c r="H51" s="194"/>
      <c r="I51" s="195"/>
      <c r="J51" s="88"/>
      <c r="K51" s="88"/>
      <c r="L51" s="88"/>
    </row>
    <row r="52" spans="1:12" ht="8.25" customHeight="1" x14ac:dyDescent="0.15">
      <c r="B52" s="89"/>
      <c r="C52" s="90"/>
      <c r="D52" s="91"/>
      <c r="E52" s="91"/>
      <c r="F52" s="91"/>
      <c r="G52" s="91"/>
      <c r="H52" s="91"/>
      <c r="I52" s="77"/>
      <c r="J52" s="77"/>
    </row>
    <row r="53" spans="1:12" ht="45.75" customHeight="1" x14ac:dyDescent="0.15">
      <c r="A53" s="196" t="s">
        <v>151</v>
      </c>
      <c r="B53" s="197"/>
      <c r="C53" s="197"/>
      <c r="D53" s="197"/>
      <c r="E53" s="197"/>
      <c r="F53" s="197"/>
      <c r="G53" s="197"/>
      <c r="H53" s="197"/>
      <c r="I53" s="198"/>
    </row>
    <row r="54" spans="1:12" ht="405" customHeight="1" x14ac:dyDescent="0.15">
      <c r="A54" s="185"/>
      <c r="B54" s="186"/>
      <c r="C54" s="186"/>
      <c r="D54" s="186"/>
      <c r="E54" s="186"/>
      <c r="F54" s="186"/>
      <c r="G54" s="186"/>
      <c r="H54" s="186"/>
      <c r="I54" s="187"/>
      <c r="J54" s="92" t="str">
        <f>"現在"&amp;LEN(A54)&amp;"文字です"</f>
        <v>現在0文字です</v>
      </c>
    </row>
    <row r="55" spans="1:12" x14ac:dyDescent="0.15">
      <c r="A55" s="93" t="str">
        <f>IF(A54="","※未入力です","")</f>
        <v>※未入力です</v>
      </c>
    </row>
    <row r="56" spans="1:12" x14ac:dyDescent="0.15">
      <c r="A56" s="93"/>
    </row>
    <row r="57" spans="1:12" ht="19.5" customHeight="1" x14ac:dyDescent="0.15">
      <c r="A57" s="199" t="s">
        <v>152</v>
      </c>
      <c r="B57" s="200"/>
      <c r="C57" s="200"/>
      <c r="D57" s="200"/>
      <c r="E57" s="200"/>
      <c r="F57" s="200"/>
      <c r="G57" s="200"/>
      <c r="H57" s="200"/>
      <c r="I57" s="201"/>
    </row>
    <row r="58" spans="1:12" ht="191.25" customHeight="1" x14ac:dyDescent="0.15">
      <c r="A58" s="185"/>
      <c r="B58" s="186"/>
      <c r="C58" s="186"/>
      <c r="D58" s="186"/>
      <c r="E58" s="186"/>
      <c r="F58" s="186"/>
      <c r="G58" s="186"/>
      <c r="H58" s="186"/>
      <c r="I58" s="187"/>
      <c r="J58" s="92" t="str">
        <f>"現在"&amp;LEN(A58)&amp;"文字です"</f>
        <v>現在0文字です</v>
      </c>
    </row>
    <row r="59" spans="1:12" x14ac:dyDescent="0.15">
      <c r="A59" s="93" t="str">
        <f>IF(A58="","※未入力です","")</f>
        <v>※未入力です</v>
      </c>
    </row>
  </sheetData>
  <sheetProtection algorithmName="SHA-512" hashValue="Jl867w3iLoeAzsKBShOBO9k0J5w0VRY33uPLjtHQmn5B/+44vhFcgyF9t8Vb0ty60jvVkWiU0pcKiABZ9DHb9w==" saltValue="fU6qtptgnlYbXiXfDgkxiA==" spinCount="100000" sheet="1" objects="1" scenarios="1"/>
  <mergeCells count="115">
    <mergeCell ref="A2:I2"/>
    <mergeCell ref="A5:B5"/>
    <mergeCell ref="C5:H5"/>
    <mergeCell ref="A6:B6"/>
    <mergeCell ref="C6:H6"/>
    <mergeCell ref="A7:B7"/>
    <mergeCell ref="C7:H7"/>
    <mergeCell ref="D21:E21"/>
    <mergeCell ref="D22:E22"/>
    <mergeCell ref="A11:B13"/>
    <mergeCell ref="C11:E11"/>
    <mergeCell ref="F11:H11"/>
    <mergeCell ref="C12:E12"/>
    <mergeCell ref="F12:H12"/>
    <mergeCell ref="C13:E13"/>
    <mergeCell ref="F13:H13"/>
    <mergeCell ref="A8:B8"/>
    <mergeCell ref="C8:D8"/>
    <mergeCell ref="E8:G8"/>
    <mergeCell ref="A9:B10"/>
    <mergeCell ref="C9:D9"/>
    <mergeCell ref="E9:H9"/>
    <mergeCell ref="C10:D10"/>
    <mergeCell ref="E10:H10"/>
    <mergeCell ref="B17:C17"/>
    <mergeCell ref="D17:E17"/>
    <mergeCell ref="B18:C18"/>
    <mergeCell ref="D18:E18"/>
    <mergeCell ref="B19:C19"/>
    <mergeCell ref="D19:E19"/>
    <mergeCell ref="A14:I14"/>
    <mergeCell ref="B15:C15"/>
    <mergeCell ref="D15:E15"/>
    <mergeCell ref="F15:H15"/>
    <mergeCell ref="B16:C16"/>
    <mergeCell ref="D16:E16"/>
    <mergeCell ref="B25:C25"/>
    <mergeCell ref="B26:C26"/>
    <mergeCell ref="D26:E26"/>
    <mergeCell ref="B27:C27"/>
    <mergeCell ref="D27:E27"/>
    <mergeCell ref="B28:C28"/>
    <mergeCell ref="D28:E28"/>
    <mergeCell ref="B20:C20"/>
    <mergeCell ref="D20:E20"/>
    <mergeCell ref="B21:C21"/>
    <mergeCell ref="B22:C22"/>
    <mergeCell ref="B23:C23"/>
    <mergeCell ref="B24:C24"/>
    <mergeCell ref="D23:E23"/>
    <mergeCell ref="D24:E24"/>
    <mergeCell ref="D25:E25"/>
    <mergeCell ref="A32:E32"/>
    <mergeCell ref="F32:H32"/>
    <mergeCell ref="A34:I34"/>
    <mergeCell ref="A35:C35"/>
    <mergeCell ref="D35:I35"/>
    <mergeCell ref="A36:C36"/>
    <mergeCell ref="D36:E36"/>
    <mergeCell ref="G36:I36"/>
    <mergeCell ref="B29:C29"/>
    <mergeCell ref="D29:E29"/>
    <mergeCell ref="B30:C30"/>
    <mergeCell ref="D30:E30"/>
    <mergeCell ref="B31:C31"/>
    <mergeCell ref="D31:E31"/>
    <mergeCell ref="A39:C39"/>
    <mergeCell ref="D39:E39"/>
    <mergeCell ref="G39:I39"/>
    <mergeCell ref="A40:C40"/>
    <mergeCell ref="D40:E40"/>
    <mergeCell ref="G40:I40"/>
    <mergeCell ref="A37:C37"/>
    <mergeCell ref="D37:E37"/>
    <mergeCell ref="G37:I37"/>
    <mergeCell ref="A38:C38"/>
    <mergeCell ref="D38:E38"/>
    <mergeCell ref="G38:I38"/>
    <mergeCell ref="A43:C43"/>
    <mergeCell ref="D43:E43"/>
    <mergeCell ref="G43:I43"/>
    <mergeCell ref="A44:C44"/>
    <mergeCell ref="D44:E44"/>
    <mergeCell ref="G44:I44"/>
    <mergeCell ref="A41:C41"/>
    <mergeCell ref="D41:E41"/>
    <mergeCell ref="G41:I41"/>
    <mergeCell ref="A42:C42"/>
    <mergeCell ref="D42:E42"/>
    <mergeCell ref="G42:I42"/>
    <mergeCell ref="A47:C47"/>
    <mergeCell ref="D47:E47"/>
    <mergeCell ref="G47:I47"/>
    <mergeCell ref="A48:C48"/>
    <mergeCell ref="D48:E48"/>
    <mergeCell ref="G48:I48"/>
    <mergeCell ref="A45:C45"/>
    <mergeCell ref="D45:E45"/>
    <mergeCell ref="G45:I45"/>
    <mergeCell ref="A46:C46"/>
    <mergeCell ref="D46:E46"/>
    <mergeCell ref="G46:I46"/>
    <mergeCell ref="A58:I58"/>
    <mergeCell ref="A51:C51"/>
    <mergeCell ref="D51:E51"/>
    <mergeCell ref="G51:I51"/>
    <mergeCell ref="A53:I53"/>
    <mergeCell ref="A54:I54"/>
    <mergeCell ref="A57:I57"/>
    <mergeCell ref="A49:C49"/>
    <mergeCell ref="D49:E49"/>
    <mergeCell ref="G49:I49"/>
    <mergeCell ref="A50:C50"/>
    <mergeCell ref="D50:E50"/>
    <mergeCell ref="G50:I50"/>
  </mergeCells>
  <phoneticPr fontId="1"/>
  <conditionalFormatting sqref="C13:H13 B17:E19 F17:H32 I17:I31 B20:D31">
    <cfRule type="notContainsBlanks" dxfId="10" priority="7">
      <formula>LEN(TRIM(B13))&gt;0</formula>
    </cfRule>
  </conditionalFormatting>
  <conditionalFormatting sqref="A17:A31">
    <cfRule type="notContainsBlanks" dxfId="9" priority="6" stopIfTrue="1">
      <formula>LEN(TRIM(A17))&gt;0</formula>
    </cfRule>
  </conditionalFormatting>
  <conditionalFormatting sqref="A37:A51">
    <cfRule type="notContainsBlanks" dxfId="8" priority="5" stopIfTrue="1">
      <formula>LEN(TRIM(A37))&gt;0</formula>
    </cfRule>
  </conditionalFormatting>
  <conditionalFormatting sqref="D37:I51">
    <cfRule type="expression" dxfId="7" priority="3" stopIfTrue="1">
      <formula>$A37&lt;&gt;""</formula>
    </cfRule>
  </conditionalFormatting>
  <conditionalFormatting sqref="D37:E51">
    <cfRule type="expression" dxfId="6" priority="4" stopIfTrue="1">
      <formula>$A37&lt;&gt;""</formula>
    </cfRule>
  </conditionalFormatting>
  <conditionalFormatting sqref="A54:I54">
    <cfRule type="expression" dxfId="5" priority="2">
      <formula>$A$54&lt;&gt;""</formula>
    </cfRule>
  </conditionalFormatting>
  <conditionalFormatting sqref="A58:I58">
    <cfRule type="expression" dxfId="4" priority="1">
      <formula>$A$58&lt;&gt;""</formula>
    </cfRule>
  </conditionalFormatting>
  <dataValidations disablePrompts="1" count="2">
    <dataValidation type="date" allowBlank="1" showInputMessage="1" showErrorMessage="1" sqref="F17:F31">
      <formula1>1</formula1>
      <formula2>109575</formula2>
    </dataValidation>
    <dataValidation type="list" allowBlank="1" showInputMessage="1" showErrorMessage="1" sqref="A17:A31">
      <formula1>"○"</formula1>
    </dataValidation>
  </dataValidations>
  <pageMargins left="0.70866141732283472" right="0.70866141732283472" top="0.35433070866141736" bottom="0.35433070866141736" header="0.31496062992125984" footer="0.31496062992125984"/>
  <pageSetup paperSize="9" scale="84" orientation="portrait" r:id="rId1"/>
  <headerFooter>
    <oddHeader xml:space="preserve">&amp;R
</oddHeader>
  </headerFooter>
  <rowBreaks count="1" manualBreakCount="1">
    <brk id="51" max="8"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19"/>
  <sheetViews>
    <sheetView view="pageBreakPreview" zoomScale="91" zoomScaleNormal="100" zoomScaleSheetLayoutView="91" workbookViewId="0"/>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38.25" customHeight="1" x14ac:dyDescent="0.15"/>
    <row r="2" spans="1:9" ht="31.5" customHeight="1" x14ac:dyDescent="0.15">
      <c r="A2" s="11" t="s">
        <v>94</v>
      </c>
      <c r="F2" s="1"/>
      <c r="G2" s="2"/>
      <c r="H2" s="3"/>
      <c r="I2" s="4"/>
    </row>
    <row r="3" spans="1:9" x14ac:dyDescent="0.15">
      <c r="A3" s="12"/>
      <c r="B3" s="12"/>
      <c r="C3" s="12"/>
      <c r="D3" s="12"/>
      <c r="E3" s="12"/>
      <c r="F3" s="12"/>
      <c r="G3" s="12"/>
    </row>
    <row r="4" spans="1:9" x14ac:dyDescent="0.15">
      <c r="A4" s="13" t="s">
        <v>95</v>
      </c>
      <c r="B4" s="13"/>
      <c r="C4" s="13"/>
      <c r="D4" s="13"/>
      <c r="E4" s="13"/>
      <c r="F4" s="13"/>
      <c r="G4" s="13"/>
      <c r="H4" s="5"/>
    </row>
    <row r="5" spans="1:9" x14ac:dyDescent="0.15">
      <c r="A5" s="13" t="s">
        <v>54</v>
      </c>
      <c r="B5" s="13"/>
      <c r="C5" s="13"/>
      <c r="D5" s="13"/>
      <c r="E5" s="13"/>
      <c r="F5" s="13"/>
      <c r="G5" s="13"/>
      <c r="H5" s="5"/>
    </row>
    <row r="6" spans="1:9" ht="15" customHeight="1" x14ac:dyDescent="0.15">
      <c r="A6" s="47" t="s">
        <v>97</v>
      </c>
      <c r="B6" s="249">
        <f>様式第1号の2_入力項目!C5</f>
        <v>0</v>
      </c>
      <c r="C6" s="249"/>
      <c r="D6" s="249"/>
      <c r="E6" s="249"/>
      <c r="F6" s="249"/>
      <c r="G6" s="13"/>
      <c r="H6" s="5"/>
    </row>
    <row r="7" spans="1:9" ht="15" customHeight="1" x14ac:dyDescent="0.15">
      <c r="A7" s="47" t="s">
        <v>98</v>
      </c>
      <c r="B7" s="250">
        <f>様式第1号の2_入力項目!C9</f>
        <v>0</v>
      </c>
      <c r="C7" s="251"/>
      <c r="D7" s="251"/>
      <c r="E7" s="251"/>
      <c r="F7" s="252"/>
      <c r="G7" s="13"/>
      <c r="H7" s="5"/>
    </row>
    <row r="8" spans="1:9" ht="15" customHeight="1" x14ac:dyDescent="0.15">
      <c r="A8" s="47" t="s">
        <v>21</v>
      </c>
      <c r="B8" s="249">
        <f>様式第1号の2_入力項目!C14</f>
        <v>0</v>
      </c>
      <c r="C8" s="249"/>
      <c r="D8" s="249"/>
      <c r="E8" s="249"/>
      <c r="F8" s="249"/>
      <c r="G8" s="13"/>
      <c r="H8" s="5"/>
    </row>
    <row r="9" spans="1:9" ht="17.25" customHeight="1" x14ac:dyDescent="0.15">
      <c r="A9" s="47" t="s">
        <v>22</v>
      </c>
      <c r="B9" s="253">
        <f>IF(様式第1号の2_入力項目!H15=1,"医師",IF(様式第1号の2_入力項目!H15=2,"歯科医師",0))</f>
        <v>0</v>
      </c>
      <c r="C9" s="254"/>
      <c r="D9" s="255" t="s">
        <v>57</v>
      </c>
      <c r="E9" s="256"/>
      <c r="F9" s="53">
        <f>IF(様式第1号の2_入力項目!$H$16=1,"男性",IF(様式第1号の2_入力項目!$H$16=2,"女性",0))</f>
        <v>0</v>
      </c>
      <c r="G9" s="13"/>
      <c r="H9" s="5"/>
    </row>
    <row r="10" spans="1:9" ht="17.25" customHeight="1" x14ac:dyDescent="0.15">
      <c r="A10" s="13" t="s">
        <v>96</v>
      </c>
      <c r="B10" s="50"/>
      <c r="C10" s="50"/>
      <c r="D10" s="50"/>
      <c r="E10" s="50"/>
      <c r="F10" s="51"/>
      <c r="G10" s="13"/>
      <c r="H10" s="5"/>
    </row>
    <row r="11" spans="1:9" ht="27.75" customHeight="1" x14ac:dyDescent="0.15">
      <c r="A11" s="47" t="s">
        <v>102</v>
      </c>
      <c r="B11" s="258"/>
      <c r="C11" s="259"/>
      <c r="D11" s="259"/>
      <c r="E11" s="259"/>
      <c r="F11" s="260"/>
      <c r="G11" s="14" t="str">
        <f>IF(B11="","※未入力です","")</f>
        <v>※未入力です</v>
      </c>
      <c r="H11" s="5"/>
    </row>
    <row r="12" spans="1:9" ht="59.25" customHeight="1" x14ac:dyDescent="0.15">
      <c r="A12" s="47" t="s">
        <v>21</v>
      </c>
      <c r="B12" s="258"/>
      <c r="C12" s="259"/>
      <c r="D12" s="259"/>
      <c r="E12" s="259"/>
      <c r="F12" s="49" t="s">
        <v>100</v>
      </c>
      <c r="G12" s="14" t="str">
        <f>IF(B12="","※未入力です","")</f>
        <v>※未入力です</v>
      </c>
      <c r="H12" s="5"/>
    </row>
    <row r="13" spans="1:9" ht="20.25" customHeight="1" x14ac:dyDescent="0.15">
      <c r="A13" s="47" t="s">
        <v>22</v>
      </c>
      <c r="B13" s="55"/>
      <c r="C13" s="56" t="s">
        <v>103</v>
      </c>
      <c r="D13" s="56"/>
      <c r="E13" s="56" t="s">
        <v>104</v>
      </c>
      <c r="F13" s="57"/>
      <c r="G13" s="14" t="str">
        <f>IF(H13="","※未入力です","")</f>
        <v>※未入力です</v>
      </c>
      <c r="H13" s="54"/>
    </row>
    <row r="14" spans="1:9" ht="17.25" customHeight="1" x14ac:dyDescent="0.15">
      <c r="A14" s="261" t="s">
        <v>99</v>
      </c>
      <c r="B14" s="262"/>
      <c r="C14" s="263"/>
      <c r="D14" s="264"/>
      <c r="E14" s="265"/>
      <c r="F14" s="266"/>
      <c r="G14" s="14"/>
      <c r="H14" s="5"/>
    </row>
    <row r="15" spans="1:9" ht="17.25" customHeight="1" x14ac:dyDescent="0.15">
      <c r="A15" s="9"/>
      <c r="B15" s="50"/>
      <c r="C15" s="50"/>
      <c r="D15" s="50"/>
      <c r="E15" s="50"/>
      <c r="F15" s="51"/>
      <c r="G15" s="13"/>
      <c r="H15" s="5"/>
    </row>
    <row r="16" spans="1:9" ht="8.25" customHeight="1" x14ac:dyDescent="0.15">
      <c r="A16" s="7"/>
      <c r="B16" s="8"/>
      <c r="C16" s="9"/>
      <c r="D16" s="9"/>
      <c r="E16" s="9"/>
      <c r="F16" s="9"/>
      <c r="G16" s="5"/>
      <c r="H16" s="5"/>
    </row>
    <row r="17" spans="1:10" ht="45.75" customHeight="1" x14ac:dyDescent="0.15">
      <c r="A17" s="267" t="s">
        <v>101</v>
      </c>
      <c r="B17" s="267"/>
      <c r="C17" s="267"/>
      <c r="D17" s="267"/>
      <c r="E17" s="267"/>
      <c r="F17" s="267"/>
      <c r="G17" s="267"/>
      <c r="H17" s="52"/>
      <c r="I17" s="52"/>
      <c r="J17" s="52"/>
    </row>
    <row r="18" spans="1:10" ht="381.75" customHeight="1" x14ac:dyDescent="0.15">
      <c r="A18" s="257"/>
      <c r="B18" s="257"/>
      <c r="C18" s="257"/>
      <c r="D18" s="257"/>
      <c r="E18" s="257"/>
      <c r="F18" s="257"/>
      <c r="G18" s="257"/>
      <c r="H18" s="27" t="str">
        <f>"現在"&amp;LEN(A18)&amp;"文字です"</f>
        <v>現在0文字です</v>
      </c>
    </row>
    <row r="19" spans="1:10" x14ac:dyDescent="0.15">
      <c r="A19" s="14" t="str">
        <f>IF(A18="","※未入力です","")</f>
        <v>※未入力です</v>
      </c>
    </row>
  </sheetData>
  <sheetProtection algorithmName="SHA-512" hashValue="2z9l2gV9bdMfzlMvIm83EVXLntUdnlqHib4HzMzQtEaawYGGTVXRF84qgLLtYC6IOZfejIWypXBoc3nqlGQ93g==" saltValue="NXoCZHXLZphUZPPnLXn3xQ==" spinCount="100000" sheet="1" objects="1" scenarios="1"/>
  <mergeCells count="11">
    <mergeCell ref="A18:G18"/>
    <mergeCell ref="B11:F11"/>
    <mergeCell ref="A14:C14"/>
    <mergeCell ref="D14:F14"/>
    <mergeCell ref="A17:G17"/>
    <mergeCell ref="B12:E12"/>
    <mergeCell ref="B6:F6"/>
    <mergeCell ref="B7:F7"/>
    <mergeCell ref="B8:F8"/>
    <mergeCell ref="B9:C9"/>
    <mergeCell ref="D9:E9"/>
  </mergeCells>
  <phoneticPr fontId="1"/>
  <conditionalFormatting sqref="A18:G18">
    <cfRule type="notContainsBlanks" dxfId="3" priority="7">
      <formula>LEN(TRIM(A18))&gt;0</formula>
    </cfRule>
  </conditionalFormatting>
  <conditionalFormatting sqref="B11:F11">
    <cfRule type="expression" dxfId="2" priority="6">
      <formula>$B$11&lt;&gt;""</formula>
    </cfRule>
  </conditionalFormatting>
  <conditionalFormatting sqref="B12:E12">
    <cfRule type="expression" dxfId="1" priority="4">
      <formula>$B$12&lt;&gt;""</formula>
    </cfRule>
  </conditionalFormatting>
  <conditionalFormatting sqref="B13:F13">
    <cfRule type="expression" dxfId="0" priority="3">
      <formula>$H$13&lt;&gt;""</formula>
    </cfRule>
  </conditionalFormatting>
  <pageMargins left="0.70866141732283472" right="0.70866141732283472" top="0.55118110236220474" bottom="0.55118110236220474" header="0.31496062992125984" footer="0.31496062992125984"/>
  <pageSetup paperSize="9" orientation="portrait" r:id="rId1"/>
  <headerFooter>
    <oddHeader xml:space="preserve">&amp;R
</oddHeader>
  </headerFooter>
  <rowBreaks count="1" manualBreakCount="1">
    <brk id="1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Option Button 6">
              <controlPr locked="0" defaultSize="0" autoFill="0" autoLine="0" autoPict="0">
                <anchor moveWithCells="1">
                  <from>
                    <xdr:col>1</xdr:col>
                    <xdr:colOff>600075</xdr:colOff>
                    <xdr:row>11</xdr:row>
                    <xdr:rowOff>742950</xdr:rowOff>
                  </from>
                  <to>
                    <xdr:col>2</xdr:col>
                    <xdr:colOff>47625</xdr:colOff>
                    <xdr:row>12</xdr:row>
                    <xdr:rowOff>238125</xdr:rowOff>
                  </to>
                </anchor>
              </controlPr>
            </control>
          </mc:Choice>
        </mc:AlternateContent>
        <mc:AlternateContent xmlns:mc="http://schemas.openxmlformats.org/markup-compatibility/2006">
          <mc:Choice Requires="x14">
            <control shapeId="6151" r:id="rId5" name="Option Button 7">
              <controlPr locked="0" defaultSize="0" autoFill="0" autoLine="0" autoPict="0">
                <anchor moveWithCells="1">
                  <from>
                    <xdr:col>3</xdr:col>
                    <xdr:colOff>523875</xdr:colOff>
                    <xdr:row>12</xdr:row>
                    <xdr:rowOff>38100</xdr:rowOff>
                  </from>
                  <to>
                    <xdr:col>3</xdr:col>
                    <xdr:colOff>771525</xdr:colOff>
                    <xdr:row>12</xdr:row>
                    <xdr:rowOff>219075</xdr:rowOff>
                  </to>
                </anchor>
              </controlPr>
            </control>
          </mc:Choice>
        </mc:AlternateContent>
        <mc:AlternateContent xmlns:mc="http://schemas.openxmlformats.org/markup-compatibility/2006">
          <mc:Choice Requires="x14">
            <control shapeId="6152" r:id="rId6" name="Group Box 8">
              <controlPr defaultSize="0" autoFill="0" autoPict="0">
                <anchor moveWithCells="1">
                  <from>
                    <xdr:col>1</xdr:col>
                    <xdr:colOff>514350</xdr:colOff>
                    <xdr:row>11</xdr:row>
                    <xdr:rowOff>609600</xdr:rowOff>
                  </from>
                  <to>
                    <xdr:col>5</xdr:col>
                    <xdr:colOff>19050</xdr:colOff>
                    <xdr:row>13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申請書の提出方法について</vt:lpstr>
      <vt:lpstr>様式第1号の2_入力項目</vt:lpstr>
      <vt:lpstr>様式第1号の2_出力シート※印刷・押印をしてください</vt:lpstr>
      <vt:lpstr>別添2の2_入力項目</vt:lpstr>
      <vt:lpstr>別添2の3_実践申立書</vt:lpstr>
      <vt:lpstr>別添2の4_推薦理由書</vt:lpstr>
      <vt:lpstr>別添2の2_入力項目!Print_Area</vt:lpstr>
      <vt:lpstr>別添2の3_実践申立書!Print_Area</vt:lpstr>
      <vt:lpstr>別添2の4_推薦理由書!Print_Area</vt:lpstr>
      <vt:lpstr>様式第1号の2_出力シート※印刷・押印をしてください!Print_Area</vt:lpstr>
      <vt:lpstr>様式第1号の2_入力項目!Print_Area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2025-03-24T08:15:57Z</cp:lastPrinted>
  <dcterms:created xsi:type="dcterms:W3CDTF">2020-07-27T09:24:05Z</dcterms:created>
  <dcterms:modified xsi:type="dcterms:W3CDTF">2025-03-24T08:20:53Z</dcterms:modified>
</cp:coreProperties>
</file>