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24-sv\13.認定事業\01.地域包括医療・ケア認定制度\13.様式\04.申請様式（R7～）\"/>
    </mc:Choice>
  </mc:AlternateContent>
  <bookViews>
    <workbookView xWindow="0" yWindow="0" windowWidth="7515" windowHeight="4530" tabRatio="739"/>
  </bookViews>
  <sheets>
    <sheet name="申請書の提出方法について" sheetId="6" r:id="rId1"/>
    <sheet name="様式第1号_入力項目" sheetId="1" r:id="rId2"/>
    <sheet name="様式第1号_出力シート※印刷・押印をしてください" sheetId="2" r:id="rId3"/>
    <sheet name="別添2_入力項目" sheetId="4" r:id="rId4"/>
    <sheet name="別添2の1_実践申立書" sheetId="5" r:id="rId5"/>
  </sheets>
  <definedNames>
    <definedName name="_xlnm.Print_Area" localSheetId="3">別添2_入力項目!$A$1:$I$60</definedName>
    <definedName name="_xlnm.Print_Area" localSheetId="4">別添2の1_実践申立書!$A$1:$I$59</definedName>
    <definedName name="_xlnm.Print_Area" localSheetId="2">様式第1号_出力シート※印刷・押印をしてください!$A$1:$R$24</definedName>
    <definedName name="_xlnm.Print_Area" localSheetId="1">様式第1号_入力項目!$A$1:$H$42</definedName>
  </definedNames>
  <calcPr calcId="162913"/>
</workbook>
</file>

<file path=xl/calcChain.xml><?xml version="1.0" encoding="utf-8"?>
<calcChain xmlns="http://schemas.openxmlformats.org/spreadsheetml/2006/main">
  <c r="G7" i="1" l="1"/>
  <c r="H53" i="4" l="1"/>
  <c r="A58" i="5" l="1"/>
  <c r="A54" i="5"/>
  <c r="I30" i="5" l="1"/>
  <c r="I29" i="5"/>
  <c r="I28" i="5"/>
  <c r="I27" i="5"/>
  <c r="I26" i="5"/>
  <c r="H31" i="5" s="1"/>
  <c r="I25" i="5"/>
  <c r="I24" i="5"/>
  <c r="I23" i="5"/>
  <c r="I22" i="5"/>
  <c r="I21" i="5"/>
  <c r="I20" i="5"/>
  <c r="I19" i="5"/>
  <c r="I18" i="5"/>
  <c r="I17" i="5"/>
  <c r="I16" i="5"/>
  <c r="J16" i="5"/>
  <c r="J17" i="5"/>
  <c r="K17" i="5" s="1"/>
  <c r="I15" i="5"/>
  <c r="G31" i="5"/>
  <c r="K16" i="5" l="1"/>
  <c r="L17" i="5"/>
  <c r="L16" i="5"/>
  <c r="E8" i="5" l="1"/>
  <c r="E9" i="5"/>
  <c r="J20" i="5" l="1"/>
  <c r="J23" i="5"/>
  <c r="J24" i="5"/>
  <c r="J25" i="5"/>
  <c r="J26" i="5"/>
  <c r="J27" i="5"/>
  <c r="J28" i="5"/>
  <c r="J29" i="5"/>
  <c r="J30" i="5"/>
  <c r="K29" i="5" l="1"/>
  <c r="L29" i="5"/>
  <c r="K24" i="5"/>
  <c r="L24" i="5"/>
  <c r="L27" i="5"/>
  <c r="K27" i="5"/>
  <c r="K30" i="5"/>
  <c r="L30" i="5"/>
  <c r="K26" i="5"/>
  <c r="L26" i="5"/>
  <c r="K20" i="5"/>
  <c r="L20" i="5"/>
  <c r="L28" i="5"/>
  <c r="K28" i="5"/>
  <c r="K25" i="5"/>
  <c r="L25" i="5"/>
  <c r="K23" i="5"/>
  <c r="L23" i="5"/>
  <c r="J18" i="5"/>
  <c r="J21" i="5"/>
  <c r="J53" i="5"/>
  <c r="J57" i="5"/>
  <c r="H7" i="5"/>
  <c r="B8" i="4"/>
  <c r="G16" i="1"/>
  <c r="C15" i="2"/>
  <c r="E16" i="2"/>
  <c r="K18" i="4"/>
  <c r="G3" i="1"/>
  <c r="F18" i="4"/>
  <c r="C20" i="2"/>
  <c r="F28" i="4"/>
  <c r="J28" i="4" s="1"/>
  <c r="C7" i="5"/>
  <c r="F54" i="4"/>
  <c r="K28" i="4"/>
  <c r="H14" i="4"/>
  <c r="H49" i="4"/>
  <c r="H56" i="4"/>
  <c r="H57" i="4"/>
  <c r="H58" i="4"/>
  <c r="H55" i="4"/>
  <c r="H52" i="4"/>
  <c r="H44" i="4"/>
  <c r="H45" i="4"/>
  <c r="H46" i="4"/>
  <c r="H47" i="4"/>
  <c r="H48" i="4"/>
  <c r="H43" i="4"/>
  <c r="H39" i="4"/>
  <c r="H38" i="4"/>
  <c r="H30" i="4"/>
  <c r="H31" i="4"/>
  <c r="H32" i="4"/>
  <c r="H33" i="4"/>
  <c r="H34" i="4"/>
  <c r="H35" i="4"/>
  <c r="H29" i="4"/>
  <c r="H21" i="4"/>
  <c r="H22" i="4"/>
  <c r="H23" i="4"/>
  <c r="H24" i="4"/>
  <c r="H25" i="4"/>
  <c r="H26" i="4"/>
  <c r="H27" i="4"/>
  <c r="H20" i="4"/>
  <c r="H12" i="4"/>
  <c r="H13" i="4"/>
  <c r="H11" i="4"/>
  <c r="C6" i="5"/>
  <c r="C5" i="5"/>
  <c r="C4" i="5"/>
  <c r="B7" i="4"/>
  <c r="B6" i="4"/>
  <c r="B5" i="4"/>
  <c r="B4" i="4"/>
  <c r="C23" i="2"/>
  <c r="C22" i="2"/>
  <c r="K21" i="2"/>
  <c r="F21" i="2"/>
  <c r="C19" i="2"/>
  <c r="K15" i="2"/>
  <c r="C14" i="2"/>
  <c r="C13" i="2"/>
  <c r="L2" i="2"/>
  <c r="G20" i="1"/>
  <c r="G19" i="1"/>
  <c r="G18" i="1"/>
  <c r="G17" i="1"/>
  <c r="G15" i="1"/>
  <c r="G14" i="1"/>
  <c r="G11" i="1"/>
  <c r="G10" i="1"/>
  <c r="G9" i="1"/>
  <c r="G8" i="1"/>
  <c r="G6" i="1"/>
  <c r="G5" i="1"/>
  <c r="J19" i="5" l="1"/>
  <c r="L19" i="5" s="1"/>
  <c r="A36" i="5"/>
  <c r="K19" i="5"/>
  <c r="J22" i="5"/>
  <c r="K21" i="5"/>
  <c r="L21" i="5"/>
  <c r="K18" i="5"/>
  <c r="L18" i="5"/>
  <c r="F19" i="4"/>
  <c r="K19" i="4"/>
  <c r="K22" i="5" l="1"/>
  <c r="L22" i="5"/>
  <c r="F31" i="5" l="1"/>
  <c r="I31" i="5" l="1"/>
  <c r="A41" i="5"/>
  <c r="A48" i="5"/>
  <c r="A42" i="5"/>
  <c r="A40" i="5"/>
  <c r="A47" i="5"/>
  <c r="A43" i="5"/>
  <c r="A38" i="5"/>
  <c r="A46" i="5"/>
  <c r="A39" i="5"/>
  <c r="A44" i="5"/>
  <c r="A37" i="5"/>
  <c r="A49" i="5"/>
  <c r="A45" i="5"/>
  <c r="A50" i="5"/>
</calcChain>
</file>

<file path=xl/sharedStrings.xml><?xml version="1.0" encoding="utf-8"?>
<sst xmlns="http://schemas.openxmlformats.org/spreadsheetml/2006/main" count="242" uniqueCount="143">
  <si>
    <t>（様式第１号）</t>
  </si>
  <si>
    <t>申請年月日</t>
  </si>
  <si>
    <t>　（認定者） （公社） 全国国民健康保険診療施設協議会長</t>
    <rPh sb="8" eb="9">
      <t>コウ</t>
    </rPh>
    <phoneticPr fontId="4"/>
  </si>
  <si>
    <t>　　　　　　 （公社） 全 国 自 治 体 病 院 協 議 会 長　　　　殿</t>
    <rPh sb="8" eb="9">
      <t>コウ</t>
    </rPh>
    <phoneticPr fontId="4"/>
  </si>
  <si>
    <t>地域包括医療・ケア認定審査申請書</t>
  </si>
  <si>
    <t>１　地域包括医療・ケア認定施設</t>
  </si>
  <si>
    <t>　所在地</t>
  </si>
  <si>
    <t>　施設の名称</t>
  </si>
  <si>
    <t>　電　　話</t>
    <rPh sb="1" eb="2">
      <t>デン</t>
    </rPh>
    <rPh sb="4" eb="5">
      <t>ハナシ</t>
    </rPh>
    <phoneticPr fontId="4"/>
  </si>
  <si>
    <t>ＦＡＸ</t>
    <phoneticPr fontId="4"/>
  </si>
  <si>
    <t>　病院長・診療所長</t>
  </si>
  <si>
    <t>２　地域包括医療・ケア認定医</t>
  </si>
  <si>
    <t>　氏名</t>
  </si>
  <si>
    <t>印</t>
  </si>
  <si>
    <t>　医師・歯科医師免許取得年月日</t>
    <phoneticPr fontId="4"/>
  </si>
  <si>
    <t>番　号</t>
    <rPh sb="0" eb="1">
      <t>バン</t>
    </rPh>
    <rPh sb="2" eb="3">
      <t>ゴウ</t>
    </rPh>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</si>
  <si>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</si>
  <si>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</si>
  <si>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</si>
  <si>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</si>
  <si>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</si>
  <si>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施設名称</t>
    <rPh sb="0" eb="2">
      <t>シセツ</t>
    </rPh>
    <rPh sb="2" eb="4">
      <t>メイショウ</t>
    </rPh>
    <phoneticPr fontId="1"/>
  </si>
  <si>
    <t>1.地域包括医療・ケア認定施設</t>
    <rPh sb="2" eb="4">
      <t>チイキ</t>
    </rPh>
    <rPh sb="4" eb="6">
      <t>ホウカツ</t>
    </rPh>
    <rPh sb="6" eb="8">
      <t>イリョウ</t>
    </rPh>
    <rPh sb="11" eb="13">
      <t>ニンテイ</t>
    </rPh>
    <rPh sb="13" eb="15">
      <t>シセツ</t>
    </rPh>
    <phoneticPr fontId="1"/>
  </si>
  <si>
    <t>施設長</t>
    <rPh sb="0" eb="2">
      <t>シセツ</t>
    </rPh>
    <rPh sb="2" eb="3">
      <t>チョウ</t>
    </rPh>
    <phoneticPr fontId="1"/>
  </si>
  <si>
    <t>2.地域包括医療・ケア認定医</t>
    <rPh sb="2" eb="4">
      <t>チイキ</t>
    </rPh>
    <rPh sb="4" eb="6">
      <t>ホウカツ</t>
    </rPh>
    <rPh sb="6" eb="8">
      <t>イリョウ</t>
    </rPh>
    <rPh sb="11" eb="13">
      <t>ニンテイ</t>
    </rPh>
    <rPh sb="13" eb="14">
      <t>イ</t>
    </rPh>
    <phoneticPr fontId="1"/>
  </si>
  <si>
    <t>氏名</t>
    <rPh sb="0" eb="2">
      <t>シメイ</t>
    </rPh>
    <phoneticPr fontId="1"/>
  </si>
  <si>
    <t>職種</t>
    <rPh sb="0" eb="2">
      <t>ショクシュ</t>
    </rPh>
    <phoneticPr fontId="1"/>
  </si>
  <si>
    <t>医師・歯科医師免許</t>
    <rPh sb="0" eb="2">
      <t>イシ</t>
    </rPh>
    <rPh sb="3" eb="5">
      <t>シカ</t>
    </rPh>
    <rPh sb="5" eb="7">
      <t>イシ</t>
    </rPh>
    <rPh sb="7" eb="9">
      <t>メンキョ</t>
    </rPh>
    <phoneticPr fontId="1"/>
  </si>
  <si>
    <t>取得年月日</t>
    <rPh sb="0" eb="2">
      <t>シュトク</t>
    </rPh>
    <rPh sb="2" eb="5">
      <t>ネンガッピ</t>
    </rPh>
    <phoneticPr fontId="1"/>
  </si>
  <si>
    <t>番号</t>
    <rPh sb="0" eb="2">
      <t>バンゴウ</t>
    </rPh>
    <phoneticPr fontId="1"/>
  </si>
  <si>
    <t>生年月日</t>
    <rPh sb="0" eb="2">
      <t>セイネン</t>
    </rPh>
    <rPh sb="2" eb="4">
      <t>ガッピ</t>
    </rPh>
    <phoneticPr fontId="1"/>
  </si>
  <si>
    <t>申請年月日</t>
    <rPh sb="0" eb="2">
      <t>シンセイ</t>
    </rPh>
    <rPh sb="2" eb="5">
      <t>ネンガッピ</t>
    </rPh>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</si>
  <si>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</si>
  <si>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</si>
  <si>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 xml:space="preserve">  職種</t>
    <rPh sb="2" eb="4">
      <t>ショクシュ</t>
    </rPh>
    <phoneticPr fontId="1"/>
  </si>
  <si>
    <t>　生年月日</t>
    <rPh sb="1" eb="3">
      <t>セイネン</t>
    </rPh>
    <rPh sb="3" eb="5">
      <t>ガッピ</t>
    </rPh>
    <phoneticPr fontId="1"/>
  </si>
  <si>
    <t xml:space="preserve">　地域包括医療・ケア認定医の認定審査を受けたいので、 申請いたします。 </t>
    <phoneticPr fontId="1"/>
  </si>
  <si>
    <t>申請者情報</t>
    <rPh sb="0" eb="3">
      <t>シンセイシャ</t>
    </rPh>
    <rPh sb="3" eb="5">
      <t>ジョウホウ</t>
    </rPh>
    <phoneticPr fontId="1"/>
  </si>
  <si>
    <t>申請者の施設情報</t>
    <rPh sb="0" eb="3">
      <t>シンセイシャ</t>
    </rPh>
    <rPh sb="4" eb="6">
      <t>シセツ</t>
    </rPh>
    <rPh sb="6" eb="8">
      <t>ジョウホウ</t>
    </rPh>
    <phoneticPr fontId="1"/>
  </si>
  <si>
    <t>＜会員資格について＞</t>
    <rPh sb="1" eb="3">
      <t>カイイン</t>
    </rPh>
    <rPh sb="3" eb="5">
      <t>シカク</t>
    </rPh>
    <phoneticPr fontId="1"/>
  </si>
  <si>
    <t>a.全国自治体病院協議会の会員施設に所属している</t>
    <rPh sb="2" eb="4">
      <t>ゼンコク</t>
    </rPh>
    <rPh sb="4" eb="7">
      <t>ジチタイ</t>
    </rPh>
    <rPh sb="7" eb="9">
      <t>ビョウイン</t>
    </rPh>
    <rPh sb="9" eb="12">
      <t>キョウギカイ</t>
    </rPh>
    <rPh sb="13" eb="15">
      <t>カイイン</t>
    </rPh>
    <rPh sb="15" eb="17">
      <t>シセツ</t>
    </rPh>
    <rPh sb="18" eb="20">
      <t>ショゾク</t>
    </rPh>
    <phoneticPr fontId="1"/>
  </si>
  <si>
    <t>b.全国国民健康保険診療施設協議会の会員施設に所属している</t>
    <rPh sb="2" eb="17">
      <t>コクシンキョウ</t>
    </rPh>
    <rPh sb="18" eb="20">
      <t>カイイン</t>
    </rPh>
    <rPh sb="20" eb="22">
      <t>シセツ</t>
    </rPh>
    <rPh sb="23" eb="25">
      <t>ショゾク</t>
    </rPh>
    <phoneticPr fontId="1"/>
  </si>
  <si>
    <t>　（設問cに該当する施設である理由）</t>
    <rPh sb="2" eb="4">
      <t>セツモン</t>
    </rPh>
    <rPh sb="6" eb="8">
      <t>ガイトウ</t>
    </rPh>
    <rPh sb="10" eb="12">
      <t>シセツ</t>
    </rPh>
    <rPh sb="15" eb="17">
      <t>リユウ</t>
    </rPh>
    <phoneticPr fontId="1"/>
  </si>
  <si>
    <t>＜実績要件について＞</t>
    <rPh sb="1" eb="3">
      <t>ジッセキ</t>
    </rPh>
    <rPh sb="3" eb="5">
      <t>ヨウケン</t>
    </rPh>
    <phoneticPr fontId="1"/>
  </si>
  <si>
    <t>●地域包括医療・ケアの実績</t>
    <rPh sb="1" eb="3">
      <t>チイキ</t>
    </rPh>
    <rPh sb="3" eb="5">
      <t>ホウカツ</t>
    </rPh>
    <rPh sb="5" eb="7">
      <t>イリョウ</t>
    </rPh>
    <rPh sb="11" eb="13">
      <t>ジッセキ</t>
    </rPh>
    <phoneticPr fontId="1"/>
  </si>
  <si>
    <t>（1）地域包括医療・ケアの意義を理解し、指導している</t>
    <rPh sb="3" eb="5">
      <t>チイキ</t>
    </rPh>
    <rPh sb="5" eb="7">
      <t>ホウカツ</t>
    </rPh>
    <rPh sb="7" eb="9">
      <t>イリョウ</t>
    </rPh>
    <rPh sb="13" eb="15">
      <t>イギ</t>
    </rPh>
    <rPh sb="16" eb="18">
      <t>リカイ</t>
    </rPh>
    <rPh sb="20" eb="22">
      <t>シドウ</t>
    </rPh>
    <phoneticPr fontId="1"/>
  </si>
  <si>
    <t>（2）他科への紹介や連携を通して、患者を総合的に治療している</t>
    <rPh sb="3" eb="5">
      <t>タカ</t>
    </rPh>
    <rPh sb="7" eb="9">
      <t>ショウカイ</t>
    </rPh>
    <rPh sb="10" eb="12">
      <t>レンケイ</t>
    </rPh>
    <rPh sb="13" eb="14">
      <t>トオ</t>
    </rPh>
    <rPh sb="17" eb="19">
      <t>カンジャ</t>
    </rPh>
    <rPh sb="20" eb="23">
      <t>ソウゴウテキ</t>
    </rPh>
    <rPh sb="24" eb="26">
      <t>チリョウ</t>
    </rPh>
    <phoneticPr fontId="1"/>
  </si>
  <si>
    <t>（3）他院や他施設を紹介し、患者のクオリティの高い治療ができるようにマネジメントしている</t>
    <rPh sb="3" eb="5">
      <t>タイン</t>
    </rPh>
    <rPh sb="6" eb="7">
      <t>タ</t>
    </rPh>
    <rPh sb="7" eb="9">
      <t>シセツ</t>
    </rPh>
    <rPh sb="10" eb="12">
      <t>ショウカイ</t>
    </rPh>
    <rPh sb="14" eb="16">
      <t>カンジャ</t>
    </rPh>
    <rPh sb="23" eb="24">
      <t>タカ</t>
    </rPh>
    <rPh sb="25" eb="27">
      <t>チリョウ</t>
    </rPh>
    <phoneticPr fontId="1"/>
  </si>
  <si>
    <t>c.上記2団体の会員施設ではないが、地域包括医療・ケアを実践している施設に所属している</t>
    <rPh sb="2" eb="4">
      <t>ジョウキ</t>
    </rPh>
    <rPh sb="5" eb="7">
      <t>ダンタイ</t>
    </rPh>
    <rPh sb="8" eb="10">
      <t>カイイン</t>
    </rPh>
    <rPh sb="10" eb="12">
      <t>シセツ</t>
    </rPh>
    <rPh sb="18" eb="20">
      <t>チイキ</t>
    </rPh>
    <rPh sb="20" eb="22">
      <t>ホウカツ</t>
    </rPh>
    <rPh sb="22" eb="24">
      <t>イリョウ</t>
    </rPh>
    <rPh sb="28" eb="30">
      <t>ジッセン</t>
    </rPh>
    <rPh sb="34" eb="36">
      <t>シセツ</t>
    </rPh>
    <rPh sb="37" eb="39">
      <t>ショゾク</t>
    </rPh>
    <phoneticPr fontId="1"/>
  </si>
  <si>
    <t>（4）患者や家族に生活指導できるように指導している</t>
    <rPh sb="3" eb="5">
      <t>カンジャ</t>
    </rPh>
    <rPh sb="6" eb="8">
      <t>カゾク</t>
    </rPh>
    <rPh sb="9" eb="11">
      <t>セイカツ</t>
    </rPh>
    <rPh sb="11" eb="13">
      <t>シドウ</t>
    </rPh>
    <rPh sb="19" eb="21">
      <t>シドウ</t>
    </rPh>
    <phoneticPr fontId="1"/>
  </si>
  <si>
    <t>（5）病院や診療所内の他職種のスタッフと一緒にチーム医療を行い、その意義を指導している</t>
    <rPh sb="3" eb="5">
      <t>ビョウイン</t>
    </rPh>
    <rPh sb="6" eb="9">
      <t>シンリョウジョ</t>
    </rPh>
    <rPh sb="9" eb="10">
      <t>ナイ</t>
    </rPh>
    <rPh sb="11" eb="12">
      <t>タ</t>
    </rPh>
    <rPh sb="12" eb="14">
      <t>ショクシュ</t>
    </rPh>
    <rPh sb="20" eb="22">
      <t>イッショ</t>
    </rPh>
    <rPh sb="26" eb="28">
      <t>イリョウ</t>
    </rPh>
    <rPh sb="29" eb="30">
      <t>オコナ</t>
    </rPh>
    <rPh sb="34" eb="36">
      <t>イギ</t>
    </rPh>
    <rPh sb="37" eb="39">
      <t>シドウ</t>
    </rPh>
    <phoneticPr fontId="1"/>
  </si>
  <si>
    <t>（6）医療保険制度を理解し、指導している</t>
    <rPh sb="3" eb="5">
      <t>イリョウ</t>
    </rPh>
    <rPh sb="5" eb="7">
      <t>ホケン</t>
    </rPh>
    <rPh sb="7" eb="9">
      <t>セイド</t>
    </rPh>
    <rPh sb="10" eb="12">
      <t>リカイ</t>
    </rPh>
    <rPh sb="14" eb="16">
      <t>シドウ</t>
    </rPh>
    <phoneticPr fontId="1"/>
  </si>
  <si>
    <t>（7）介護保険制度を理解し、利用し、指導している</t>
    <rPh sb="3" eb="5">
      <t>カイゴ</t>
    </rPh>
    <rPh sb="5" eb="7">
      <t>ホケン</t>
    </rPh>
    <rPh sb="7" eb="9">
      <t>セイド</t>
    </rPh>
    <rPh sb="10" eb="12">
      <t>リカイ</t>
    </rPh>
    <rPh sb="14" eb="16">
      <t>リヨウ</t>
    </rPh>
    <rPh sb="18" eb="20">
      <t>シドウ</t>
    </rPh>
    <phoneticPr fontId="1"/>
  </si>
  <si>
    <t>（8）治す医療だけでなく、障害のある患者やターミナルステージにいる患者を「支える医療」を指導している</t>
    <rPh sb="3" eb="4">
      <t>ナオ</t>
    </rPh>
    <rPh sb="5" eb="7">
      <t>イリョウ</t>
    </rPh>
    <rPh sb="13" eb="15">
      <t>ショウガイ</t>
    </rPh>
    <rPh sb="18" eb="20">
      <t>カンジャ</t>
    </rPh>
    <rPh sb="33" eb="35">
      <t>カンジャ</t>
    </rPh>
    <rPh sb="37" eb="38">
      <t>ササ</t>
    </rPh>
    <rPh sb="40" eb="42">
      <t>イリョウ</t>
    </rPh>
    <rPh sb="44" eb="46">
      <t>シドウ</t>
    </rPh>
    <phoneticPr fontId="1"/>
  </si>
  <si>
    <t>（9）次に掲げる項目に2項目以上該当している</t>
    <rPh sb="3" eb="4">
      <t>ツギ</t>
    </rPh>
    <rPh sb="5" eb="6">
      <t>カカ</t>
    </rPh>
    <rPh sb="8" eb="10">
      <t>コウモク</t>
    </rPh>
    <rPh sb="12" eb="14">
      <t>コウモク</t>
    </rPh>
    <rPh sb="14" eb="16">
      <t>イジョウ</t>
    </rPh>
    <rPh sb="16" eb="18">
      <t>ガイトウ</t>
    </rPh>
    <phoneticPr fontId="1"/>
  </si>
  <si>
    <t>自動入力</t>
    <rPh sb="0" eb="2">
      <t>ジドウ</t>
    </rPh>
    <rPh sb="2" eb="4">
      <t>ニュウリョク</t>
    </rPh>
    <phoneticPr fontId="1"/>
  </si>
  <si>
    <t>①在宅診療の技術や意義を指導している</t>
    <rPh sb="1" eb="3">
      <t>ザイタク</t>
    </rPh>
    <rPh sb="3" eb="5">
      <t>シンリョウ</t>
    </rPh>
    <rPh sb="6" eb="8">
      <t>ギジュツ</t>
    </rPh>
    <rPh sb="9" eb="11">
      <t>イギ</t>
    </rPh>
    <rPh sb="12" eb="14">
      <t>シドウ</t>
    </rPh>
    <phoneticPr fontId="1"/>
  </si>
  <si>
    <t>②老人保健施設や特別養護老人ホームなどで医師、歯科医師の役割を指導している</t>
    <rPh sb="1" eb="3">
      <t>ロウジン</t>
    </rPh>
    <rPh sb="3" eb="5">
      <t>ホケン</t>
    </rPh>
    <rPh sb="5" eb="7">
      <t>シセツ</t>
    </rPh>
    <rPh sb="8" eb="10">
      <t>トクベツ</t>
    </rPh>
    <rPh sb="10" eb="12">
      <t>ヨウゴ</t>
    </rPh>
    <rPh sb="12" eb="14">
      <t>ロウジン</t>
    </rPh>
    <rPh sb="20" eb="22">
      <t>イシ</t>
    </rPh>
    <rPh sb="23" eb="25">
      <t>シカ</t>
    </rPh>
    <rPh sb="25" eb="27">
      <t>イシ</t>
    </rPh>
    <rPh sb="28" eb="30">
      <t>ヤクワリ</t>
    </rPh>
    <rPh sb="31" eb="33">
      <t>シドウ</t>
    </rPh>
    <phoneticPr fontId="1"/>
  </si>
  <si>
    <t>＜申請者情報＞</t>
    <rPh sb="1" eb="4">
      <t>シンセイシャ</t>
    </rPh>
    <rPh sb="4" eb="6">
      <t>ジョウホウ</t>
    </rPh>
    <phoneticPr fontId="1"/>
  </si>
  <si>
    <t>申請者職種</t>
    <rPh sb="0" eb="3">
      <t>シンセイシャ</t>
    </rPh>
    <rPh sb="3" eb="5">
      <t>ショクシュ</t>
    </rPh>
    <phoneticPr fontId="1"/>
  </si>
  <si>
    <t>申請者氏名</t>
    <rPh sb="0" eb="3">
      <t>シンセイシャ</t>
    </rPh>
    <rPh sb="3" eb="5">
      <t>シメイ</t>
    </rPh>
    <phoneticPr fontId="1"/>
  </si>
  <si>
    <t>性別</t>
    <rPh sb="0" eb="2">
      <t>セイベツ</t>
    </rPh>
    <phoneticPr fontId="1"/>
  </si>
  <si>
    <t>施設住所</t>
    <rPh sb="0" eb="2">
      <t>シセツ</t>
    </rPh>
    <rPh sb="2" eb="4">
      <t>ジュウショ</t>
    </rPh>
    <phoneticPr fontId="1"/>
  </si>
  <si>
    <t>③地域の健康づくり運動を指導している</t>
    <rPh sb="1" eb="3">
      <t>チイキ</t>
    </rPh>
    <rPh sb="4" eb="6">
      <t>ケンコウ</t>
    </rPh>
    <rPh sb="9" eb="11">
      <t>ウンドウ</t>
    </rPh>
    <rPh sb="12" eb="14">
      <t>シドウ</t>
    </rPh>
    <phoneticPr fontId="1"/>
  </si>
  <si>
    <t>④学校医のあり方を指導している</t>
    <rPh sb="1" eb="3">
      <t>ガッコウ</t>
    </rPh>
    <rPh sb="3" eb="4">
      <t>イ</t>
    </rPh>
    <rPh sb="7" eb="8">
      <t>カタ</t>
    </rPh>
    <rPh sb="9" eb="11">
      <t>シドウ</t>
    </rPh>
    <phoneticPr fontId="1"/>
  </si>
  <si>
    <t>⑤予防接種や学校・企業の健診のあり方を指導している</t>
    <rPh sb="1" eb="3">
      <t>ヨボウ</t>
    </rPh>
    <rPh sb="3" eb="5">
      <t>セッシュ</t>
    </rPh>
    <rPh sb="6" eb="8">
      <t>ガッコウ</t>
    </rPh>
    <rPh sb="9" eb="11">
      <t>キギョウ</t>
    </rPh>
    <rPh sb="12" eb="14">
      <t>ケンシン</t>
    </rPh>
    <rPh sb="17" eb="18">
      <t>カタ</t>
    </rPh>
    <rPh sb="19" eb="21">
      <t>シドウ</t>
    </rPh>
    <phoneticPr fontId="1"/>
  </si>
  <si>
    <t>⑥地域における障害者の会のイベントやスポーツ大会を、医師、歯科医師としてサポートするあり方を指導している</t>
    <rPh sb="1" eb="3">
      <t>チイキ</t>
    </rPh>
    <rPh sb="7" eb="10">
      <t>ショウガイシャ</t>
    </rPh>
    <rPh sb="11" eb="12">
      <t>カイ</t>
    </rPh>
    <rPh sb="22" eb="24">
      <t>タイカイ</t>
    </rPh>
    <rPh sb="26" eb="28">
      <t>イシ</t>
    </rPh>
    <rPh sb="29" eb="31">
      <t>シカ</t>
    </rPh>
    <rPh sb="31" eb="33">
      <t>イシ</t>
    </rPh>
    <rPh sb="44" eb="45">
      <t>カタ</t>
    </rPh>
    <rPh sb="46" eb="48">
      <t>シドウ</t>
    </rPh>
    <phoneticPr fontId="1"/>
  </si>
  <si>
    <t>⑦その他、医師、歯科医師として地域で支援することを指導している</t>
    <rPh sb="3" eb="4">
      <t>タ</t>
    </rPh>
    <rPh sb="5" eb="7">
      <t>イシ</t>
    </rPh>
    <rPh sb="8" eb="10">
      <t>シカ</t>
    </rPh>
    <rPh sb="10" eb="12">
      <t>イシ</t>
    </rPh>
    <rPh sb="15" eb="17">
      <t>チイキ</t>
    </rPh>
    <rPh sb="18" eb="20">
      <t>シエン</t>
    </rPh>
    <rPh sb="25" eb="27">
      <t>シドウ</t>
    </rPh>
    <phoneticPr fontId="1"/>
  </si>
  <si>
    <t>■地域包括医療・ケアへの取り組み実績年数</t>
    <rPh sb="1" eb="3">
      <t>チイキ</t>
    </rPh>
    <rPh sb="3" eb="5">
      <t>ホウカツ</t>
    </rPh>
    <rPh sb="5" eb="7">
      <t>イリョウ</t>
    </rPh>
    <rPh sb="12" eb="13">
      <t>ト</t>
    </rPh>
    <rPh sb="14" eb="15">
      <t>ク</t>
    </rPh>
    <rPh sb="16" eb="18">
      <t>ジッセキ</t>
    </rPh>
    <rPh sb="18" eb="20">
      <t>ネンスウ</t>
    </rPh>
    <phoneticPr fontId="1"/>
  </si>
  <si>
    <t>②取り組みの概要</t>
    <rPh sb="1" eb="2">
      <t>ト</t>
    </rPh>
    <rPh sb="3" eb="4">
      <t>ク</t>
    </rPh>
    <rPh sb="6" eb="8">
      <t>ガイヨウ</t>
    </rPh>
    <phoneticPr fontId="1"/>
  </si>
  <si>
    <t>＜教育・指導に関して＞</t>
    <rPh sb="1" eb="3">
      <t>キョウイク</t>
    </rPh>
    <rPh sb="4" eb="6">
      <t>シドウ</t>
    </rPh>
    <rPh sb="7" eb="8">
      <t>カン</t>
    </rPh>
    <phoneticPr fontId="1"/>
  </si>
  <si>
    <t>①医師、歯科医師、看護師その他のコメディカル（介護職種を含む）（これらの教育課程にある者を含む）を対象とする教育指導経験が豊富である</t>
    <rPh sb="1" eb="3">
      <t>イシ</t>
    </rPh>
    <rPh sb="4" eb="6">
      <t>シカ</t>
    </rPh>
    <rPh sb="6" eb="8">
      <t>イシ</t>
    </rPh>
    <rPh sb="9" eb="11">
      <t>カンゴ</t>
    </rPh>
    <rPh sb="11" eb="12">
      <t>シ</t>
    </rPh>
    <rPh sb="14" eb="15">
      <t>タ</t>
    </rPh>
    <rPh sb="23" eb="25">
      <t>カイゴ</t>
    </rPh>
    <rPh sb="25" eb="27">
      <t>ショクシュ</t>
    </rPh>
    <rPh sb="28" eb="29">
      <t>フク</t>
    </rPh>
    <rPh sb="36" eb="38">
      <t>キョウイク</t>
    </rPh>
    <rPh sb="38" eb="40">
      <t>カテイ</t>
    </rPh>
    <rPh sb="43" eb="44">
      <t>モノ</t>
    </rPh>
    <rPh sb="45" eb="46">
      <t>フク</t>
    </rPh>
    <rPh sb="49" eb="51">
      <t>タイショウ</t>
    </rPh>
    <rPh sb="54" eb="56">
      <t>キョウイク</t>
    </rPh>
    <rPh sb="56" eb="58">
      <t>シドウ</t>
    </rPh>
    <rPh sb="58" eb="60">
      <t>ケイケン</t>
    </rPh>
    <rPh sb="61" eb="63">
      <t>ホウフ</t>
    </rPh>
    <phoneticPr fontId="1"/>
  </si>
  <si>
    <t>②次の臨床研修指導医講習会への参加経験がある（ディレクター・タスクフォース・受講者としての参加実績いずれも可）</t>
    <rPh sb="1" eb="2">
      <t>ツギ</t>
    </rPh>
    <rPh sb="3" eb="5">
      <t>リンショウ</t>
    </rPh>
    <rPh sb="5" eb="7">
      <t>ケンシュウ</t>
    </rPh>
    <rPh sb="7" eb="10">
      <t>シドウイ</t>
    </rPh>
    <rPh sb="10" eb="13">
      <t>コウシュウカイ</t>
    </rPh>
    <rPh sb="15" eb="17">
      <t>サンカ</t>
    </rPh>
    <rPh sb="17" eb="19">
      <t>ケイケン</t>
    </rPh>
    <rPh sb="38" eb="41">
      <t>ジュコウシャ</t>
    </rPh>
    <rPh sb="45" eb="47">
      <t>サンカ</t>
    </rPh>
    <rPh sb="47" eb="49">
      <t>ジッセキ</t>
    </rPh>
    <rPh sb="53" eb="54">
      <t>カ</t>
    </rPh>
    <phoneticPr fontId="1"/>
  </si>
  <si>
    <t>a.富士研ワークショップ</t>
    <rPh sb="2" eb="5">
      <t>フジケン</t>
    </rPh>
    <phoneticPr fontId="1"/>
  </si>
  <si>
    <t>c.国診協・全自病協共催指導医養成講習会</t>
    <rPh sb="2" eb="5">
      <t>コクシンキョウ</t>
    </rPh>
    <rPh sb="6" eb="10">
      <t>ゼンジビョウキョウ</t>
    </rPh>
    <rPh sb="10" eb="12">
      <t>キョウサイ</t>
    </rPh>
    <rPh sb="12" eb="15">
      <t>シドウイ</t>
    </rPh>
    <rPh sb="15" eb="17">
      <t>ヨウセイ</t>
    </rPh>
    <rPh sb="17" eb="20">
      <t>コウシュウカイ</t>
    </rPh>
    <phoneticPr fontId="1"/>
  </si>
  <si>
    <t>d.その他、厚生労働省が定める開催基準に該当していることとして確認されている講習会又は厚生労働省が後援した講習会</t>
    <rPh sb="4" eb="5">
      <t>タ</t>
    </rPh>
    <rPh sb="6" eb="8">
      <t>コウセイ</t>
    </rPh>
    <rPh sb="8" eb="11">
      <t>ロウドウショウ</t>
    </rPh>
    <rPh sb="12" eb="13">
      <t>サダ</t>
    </rPh>
    <rPh sb="15" eb="17">
      <t>カイサイ</t>
    </rPh>
    <rPh sb="17" eb="19">
      <t>キジュン</t>
    </rPh>
    <rPh sb="20" eb="22">
      <t>ガイトウ</t>
    </rPh>
    <rPh sb="31" eb="33">
      <t>カクニン</t>
    </rPh>
    <rPh sb="38" eb="41">
      <t>コウシュウカイ</t>
    </rPh>
    <rPh sb="41" eb="42">
      <t>マタ</t>
    </rPh>
    <rPh sb="43" eb="45">
      <t>コウセイ</t>
    </rPh>
    <rPh sb="45" eb="48">
      <t>ロウドウショウ</t>
    </rPh>
    <rPh sb="49" eb="51">
      <t>コウエン</t>
    </rPh>
    <rPh sb="53" eb="56">
      <t>コウシュウカイ</t>
    </rPh>
    <phoneticPr fontId="1"/>
  </si>
  <si>
    <t>＜地域包括医療・ケアに関する学会等への参加状況について＞</t>
    <rPh sb="1" eb="3">
      <t>チイキ</t>
    </rPh>
    <rPh sb="3" eb="5">
      <t>ホウカツ</t>
    </rPh>
    <rPh sb="5" eb="7">
      <t>イリョウ</t>
    </rPh>
    <rPh sb="11" eb="12">
      <t>カン</t>
    </rPh>
    <rPh sb="14" eb="16">
      <t>ガッカイ</t>
    </rPh>
    <rPh sb="16" eb="17">
      <t>トウ</t>
    </rPh>
    <rPh sb="19" eb="21">
      <t>サンカ</t>
    </rPh>
    <rPh sb="21" eb="23">
      <t>ジョウキョウ</t>
    </rPh>
    <phoneticPr fontId="1"/>
  </si>
  <si>
    <t>■所属職員の地域包括医療・ケアに関する学会・研究会 （院内研究会等を含む） への参加実績又は地域包括医療・ケアに関する研究実績 （院内誌等への発表を含む）</t>
    <phoneticPr fontId="1"/>
  </si>
  <si>
    <t>a.全国国保地域医療学会への参加実績</t>
    <rPh sb="2" eb="4">
      <t>ゼンコク</t>
    </rPh>
    <rPh sb="4" eb="6">
      <t>コクホ</t>
    </rPh>
    <rPh sb="6" eb="8">
      <t>チイキ</t>
    </rPh>
    <rPh sb="8" eb="10">
      <t>イリョウ</t>
    </rPh>
    <rPh sb="10" eb="12">
      <t>ガッカイ</t>
    </rPh>
    <rPh sb="14" eb="16">
      <t>サンカ</t>
    </rPh>
    <rPh sb="16" eb="18">
      <t>ジッセキ</t>
    </rPh>
    <phoneticPr fontId="1"/>
  </si>
  <si>
    <t>b.国診協都道府県支部主催国保地域医療学会への参加実績</t>
    <rPh sb="2" eb="3">
      <t>コク</t>
    </rPh>
    <rPh sb="3" eb="4">
      <t>シン</t>
    </rPh>
    <rPh sb="4" eb="5">
      <t>キョウ</t>
    </rPh>
    <rPh sb="5" eb="9">
      <t>トドウフケン</t>
    </rPh>
    <rPh sb="9" eb="11">
      <t>シブ</t>
    </rPh>
    <rPh sb="11" eb="13">
      <t>シュサイ</t>
    </rPh>
    <rPh sb="13" eb="15">
      <t>コクホ</t>
    </rPh>
    <rPh sb="15" eb="17">
      <t>チイキ</t>
    </rPh>
    <rPh sb="17" eb="19">
      <t>イリョウ</t>
    </rPh>
    <rPh sb="19" eb="21">
      <t>ガッカイ</t>
    </rPh>
    <rPh sb="23" eb="25">
      <t>サンカ</t>
    </rPh>
    <rPh sb="25" eb="27">
      <t>ジッセキ</t>
    </rPh>
    <phoneticPr fontId="1"/>
  </si>
  <si>
    <t>c.全国自治体病院学会への参加実績</t>
    <phoneticPr fontId="1"/>
  </si>
  <si>
    <t>d.上記以外の地域包括医療・ケアに関する学会、 研究会等への参加実績</t>
    <phoneticPr fontId="1"/>
  </si>
  <si>
    <t>e.地域包括医療・ケアに関する研究発表等の実績</t>
    <phoneticPr fontId="1"/>
  </si>
  <si>
    <t>f.その他</t>
    <rPh sb="4" eb="5">
      <t>タ</t>
    </rPh>
    <phoneticPr fontId="1"/>
  </si>
  <si>
    <t>（その他の内容）</t>
    <rPh sb="3" eb="4">
      <t>タ</t>
    </rPh>
    <rPh sb="5" eb="7">
      <t>ナイヨウ</t>
    </rPh>
    <phoneticPr fontId="1"/>
  </si>
  <si>
    <t>医師・歯科医師
免許</t>
    <rPh sb="0" eb="2">
      <t>イシ</t>
    </rPh>
    <rPh sb="3" eb="5">
      <t>シカ</t>
    </rPh>
    <rPh sb="5" eb="7">
      <t>イシ</t>
    </rPh>
    <rPh sb="8" eb="10">
      <t>メンキョ</t>
    </rPh>
    <phoneticPr fontId="1"/>
  </si>
  <si>
    <t>専門医</t>
    <rPh sb="0" eb="3">
      <t>センモンイ</t>
    </rPh>
    <phoneticPr fontId="1"/>
  </si>
  <si>
    <t>取得専門医名称</t>
    <rPh sb="0" eb="2">
      <t>シュトク</t>
    </rPh>
    <rPh sb="2" eb="4">
      <t>センモン</t>
    </rPh>
    <rPh sb="4" eb="5">
      <t>イ</t>
    </rPh>
    <rPh sb="5" eb="7">
      <t>メイショウ</t>
    </rPh>
    <phoneticPr fontId="1"/>
  </si>
  <si>
    <t>勤務施設名称</t>
    <rPh sb="0" eb="2">
      <t>キンム</t>
    </rPh>
    <rPh sb="2" eb="4">
      <t>シセツ</t>
    </rPh>
    <rPh sb="4" eb="6">
      <t>メイショウ</t>
    </rPh>
    <phoneticPr fontId="1"/>
  </si>
  <si>
    <t>勤務年数</t>
    <rPh sb="0" eb="2">
      <t>キンム</t>
    </rPh>
    <rPh sb="2" eb="4">
      <t>ネンスウ</t>
    </rPh>
    <phoneticPr fontId="1"/>
  </si>
  <si>
    <r>
      <rPr>
        <sz val="10"/>
        <color indexed="10"/>
        <rFont val="ＭＳ 明朝"/>
        <family val="1"/>
        <charset val="128"/>
      </rPr>
      <t>(例)</t>
    </r>
    <r>
      <rPr>
        <sz val="10"/>
        <color indexed="8"/>
        <rFont val="ＭＳ 明朝"/>
        <family val="1"/>
        <charset val="128"/>
      </rPr>
      <t>○○専門医</t>
    </r>
    <rPh sb="1" eb="2">
      <t>レイ</t>
    </rPh>
    <rPh sb="5" eb="7">
      <t>センモン</t>
    </rPh>
    <rPh sb="7" eb="8">
      <t>イ</t>
    </rPh>
    <phoneticPr fontId="1"/>
  </si>
  <si>
    <t>数値の入力（なるべく半角で入力してください）</t>
    <rPh sb="0" eb="2">
      <t>スウチ</t>
    </rPh>
    <rPh sb="3" eb="5">
      <t>ニュウリョク</t>
    </rPh>
    <rPh sb="10" eb="12">
      <t>ハンカク</t>
    </rPh>
    <rPh sb="13" eb="15">
      <t>ニュウリョク</t>
    </rPh>
    <phoneticPr fontId="1"/>
  </si>
  <si>
    <t>地域包括医療・ケア認定申請（新規・認定医）</t>
    <rPh sb="0" eb="2">
      <t>チイキ</t>
    </rPh>
    <rPh sb="2" eb="4">
      <t>ホウカツ</t>
    </rPh>
    <rPh sb="4" eb="6">
      <t>イリョウ</t>
    </rPh>
    <rPh sb="9" eb="11">
      <t>ニンテイ</t>
    </rPh>
    <rPh sb="11" eb="13">
      <t>シンセイ</t>
    </rPh>
    <rPh sb="14" eb="16">
      <t>シンキ</t>
    </rPh>
    <rPh sb="17" eb="19">
      <t>ニンテイ</t>
    </rPh>
    <rPh sb="19" eb="20">
      <t>イ</t>
    </rPh>
    <phoneticPr fontId="1"/>
  </si>
  <si>
    <t>　　選択肢</t>
    <rPh sb="2" eb="5">
      <t>センタクシ</t>
    </rPh>
    <phoneticPr fontId="1"/>
  </si>
  <si>
    <t>　　該当</t>
    <rPh sb="2" eb="4">
      <t>ガイトウ</t>
    </rPh>
    <phoneticPr fontId="1"/>
  </si>
  <si>
    <t>　　非該当</t>
    <rPh sb="2" eb="5">
      <t>ヒガイトウ</t>
    </rPh>
    <phoneticPr fontId="1"/>
  </si>
  <si>
    <t>【新規】地域包括医療・ケア実践申立書　別添2の1</t>
    <rPh sb="1" eb="3">
      <t>シンキ</t>
    </rPh>
    <rPh sb="4" eb="6">
      <t>チイキ</t>
    </rPh>
    <rPh sb="6" eb="8">
      <t>ホウカツ</t>
    </rPh>
    <rPh sb="8" eb="10">
      <t>イリョウ</t>
    </rPh>
    <rPh sb="13" eb="15">
      <t>ジッセン</t>
    </rPh>
    <rPh sb="15" eb="18">
      <t>モウシタテショ</t>
    </rPh>
    <rPh sb="19" eb="21">
      <t>ベッテン</t>
    </rPh>
    <phoneticPr fontId="1"/>
  </si>
  <si>
    <t>⇒</t>
    <phoneticPr fontId="1"/>
  </si>
  <si>
    <t>　 をクリックして選択</t>
    <rPh sb="9" eb="11">
      <t>センタク</t>
    </rPh>
    <phoneticPr fontId="1"/>
  </si>
  <si>
    <t xml:space="preserve">  　　 医師　  　　 歯科医師</t>
    <rPh sb="5" eb="7">
      <t>イシ</t>
    </rPh>
    <rPh sb="13" eb="15">
      <t>シカ</t>
    </rPh>
    <rPh sb="15" eb="17">
      <t>イシ</t>
    </rPh>
    <phoneticPr fontId="1"/>
  </si>
  <si>
    <t>【新規】地域包括医療・ケア認定審査申請書　別添2</t>
    <rPh sb="1" eb="3">
      <t>シンキ</t>
    </rPh>
    <rPh sb="4" eb="6">
      <t>チイキ</t>
    </rPh>
    <rPh sb="6" eb="8">
      <t>ホウカツ</t>
    </rPh>
    <rPh sb="8" eb="10">
      <t>イリョウ</t>
    </rPh>
    <rPh sb="13" eb="15">
      <t>ニンテイ</t>
    </rPh>
    <rPh sb="15" eb="17">
      <t>シンサ</t>
    </rPh>
    <rPh sb="17" eb="19">
      <t>シンセイ</t>
    </rPh>
    <rPh sb="19" eb="20">
      <t>ショ</t>
    </rPh>
    <rPh sb="21" eb="23">
      <t>ベッテン</t>
    </rPh>
    <phoneticPr fontId="1"/>
  </si>
  <si>
    <t>b.臨床研修開発ワークショップ</t>
    <rPh sb="2" eb="4">
      <t>リンショウ</t>
    </rPh>
    <rPh sb="4" eb="6">
      <t>ケンシュウ</t>
    </rPh>
    <rPh sb="6" eb="8">
      <t>カイハツ</t>
    </rPh>
    <phoneticPr fontId="1"/>
  </si>
  <si>
    <t>役職・職種</t>
    <rPh sb="0" eb="2">
      <t>ヤクショク</t>
    </rPh>
    <rPh sb="3" eb="5">
      <t>ショクシュ</t>
    </rPh>
    <phoneticPr fontId="1"/>
  </si>
  <si>
    <t xml:space="preserve"> ◇次の（1）～（5）の項目の内、2項目以上に「該当」している</t>
    <rPh sb="2" eb="3">
      <t>ツギ</t>
    </rPh>
    <rPh sb="12" eb="14">
      <t>コウモク</t>
    </rPh>
    <rPh sb="15" eb="16">
      <t>ウチ</t>
    </rPh>
    <rPh sb="18" eb="22">
      <t>コウモクイジョウ</t>
    </rPh>
    <rPh sb="24" eb="26">
      <t>ガイトウ</t>
    </rPh>
    <phoneticPr fontId="1"/>
  </si>
  <si>
    <t xml:space="preserve"> ◇次の（6）～（9）の項目の内、2項目以上に「該当」している</t>
    <rPh sb="2" eb="3">
      <t>ツギ</t>
    </rPh>
    <rPh sb="12" eb="14">
      <t>コウモク</t>
    </rPh>
    <rPh sb="15" eb="16">
      <t>ウチ</t>
    </rPh>
    <rPh sb="18" eb="22">
      <t>コウモクイジョウ</t>
    </rPh>
    <rPh sb="24" eb="26">
      <t>ガイトウ</t>
    </rPh>
    <phoneticPr fontId="1"/>
  </si>
  <si>
    <t>印</t>
    <phoneticPr fontId="4"/>
  </si>
  <si>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</si>
  <si>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</si>
  <si>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</si>
  <si>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indexed="10"/>
        <rFont val="UD デジタル 教科書体 NK-R"/>
        <family val="1"/>
        <charset val="128"/>
      </rPr>
      <t>※未入力です</t>
    </r>
    <r>
      <rPr>
        <sz val="11"/>
        <color indexed="8"/>
        <rFont val="UD デジタル 教科書体 NK-R"/>
        <family val="1"/>
        <charset val="128"/>
      </rPr>
      <t>」「</t>
    </r>
    <r>
      <rPr>
        <u/>
        <sz val="11"/>
        <color indexed="10"/>
        <rFont val="UD デジタル 教科書体 NK-R"/>
        <family val="1"/>
        <charset val="128"/>
      </rPr>
      <t>※未選択です</t>
    </r>
    <r>
      <rPr>
        <sz val="11"/>
        <color indexed="8"/>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</si>
  <si>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</si>
  <si>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</si>
  <si>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</si>
  <si>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</si>
  <si>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□地域包括医療・ケア認定申請書（【新規】認定医）の提出方法</t>
    <rPh sb="1" eb="3">
      <t>チイキ</t>
    </rPh>
    <rPh sb="3" eb="5">
      <t>ホウカツ</t>
    </rPh>
    <rPh sb="5" eb="7">
      <t>イリョウ</t>
    </rPh>
    <rPh sb="10" eb="12">
      <t>ニンテイ</t>
    </rPh>
    <rPh sb="12" eb="15">
      <t>シンセイショ</t>
    </rPh>
    <rPh sb="17" eb="19">
      <t>シンキ</t>
    </rPh>
    <rPh sb="20" eb="22">
      <t>ニンテイ</t>
    </rPh>
    <rPh sb="22" eb="23">
      <t>イ</t>
    </rPh>
    <rPh sb="25" eb="27">
      <t>テイシュツ</t>
    </rPh>
    <rPh sb="27" eb="29">
      <t>ホウホウ</t>
    </rPh>
    <phoneticPr fontId="1"/>
  </si>
  <si>
    <r>
      <t>〔1〕.下記シート【様式第1号_入力項目】【別添2_入力項目】【別添2の1_実践申立書】の「</t>
    </r>
    <r>
      <rPr>
        <u/>
        <sz val="11"/>
        <color indexed="10"/>
        <rFont val="UD デジタル 教科書体 NK-R"/>
        <family val="1"/>
        <charset val="128"/>
      </rPr>
      <t>※未入力です</t>
    </r>
    <r>
      <rPr>
        <sz val="11"/>
        <color indexed="8"/>
        <rFont val="UD デジタル 教科書体 NK-R"/>
        <family val="1"/>
        <charset val="128"/>
      </rPr>
      <t>」「</t>
    </r>
    <r>
      <rPr>
        <u/>
        <sz val="11"/>
        <color indexed="10"/>
        <rFont val="UD デジタル 教科書体 NK-R"/>
        <family val="1"/>
        <charset val="128"/>
      </rPr>
      <t>※未選択です</t>
    </r>
    <r>
      <rPr>
        <sz val="11"/>
        <color indexed="8"/>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6" eb="28">
      <t>ニュウリョク</t>
    </rPh>
    <rPh sb="28" eb="30">
      <t>コウモク</t>
    </rPh>
    <rPh sb="32" eb="34">
      <t>ベッテン</t>
    </rPh>
    <rPh sb="38" eb="40">
      <t>ジッセン</t>
    </rPh>
    <rPh sb="40" eb="43">
      <t>モウシタテショ</t>
    </rPh>
    <rPh sb="47" eb="50">
      <t>ミニュウリョク</t>
    </rPh>
    <rPh sb="55" eb="56">
      <t>ミ</t>
    </rPh>
    <rPh sb="56" eb="58">
      <t>センタク</t>
    </rPh>
    <rPh sb="63" eb="65">
      <t>ヒョウジ</t>
    </rPh>
    <rPh sb="70" eb="72">
      <t>コウモク</t>
    </rPh>
    <rPh sb="73" eb="75">
      <t>ヒツヨウ</t>
    </rPh>
    <rPh sb="75" eb="77">
      <t>ジコウ</t>
    </rPh>
    <rPh sb="78" eb="80">
      <t>キニュウ</t>
    </rPh>
    <rPh sb="84" eb="86">
      <t>センタク</t>
    </rPh>
    <phoneticPr fontId="1"/>
  </si>
  <si>
    <r>
      <t>〔2〕.下記シート【様式第1号_出力シート】を印刷し、</t>
    </r>
    <r>
      <rPr>
        <b/>
        <u/>
        <sz val="11"/>
        <color indexed="8"/>
        <rFont val="UD デジタル 教科書体 NK-R"/>
        <family val="1"/>
        <charset val="128"/>
      </rPr>
      <t>「1 地域包括医療・ケア認定施設」の押印欄に押印かつ、</t>
    </r>
    <r>
      <rPr>
        <sz val="11"/>
        <color indexed="8"/>
        <rFont val="UD デジタル 教科書体 NK-R"/>
        <family val="1"/>
        <charset val="128"/>
      </rPr>
      <t xml:space="preserve">
</t>
    </r>
    <r>
      <rPr>
        <b/>
        <u/>
        <sz val="11"/>
        <color indexed="8"/>
        <rFont val="UD デジタル 教科書体 NK-R"/>
        <family val="1"/>
        <charset val="128"/>
      </rPr>
      <t>「2地域包括医療・ケア認定医」の押印欄に押印</t>
    </r>
    <r>
      <rPr>
        <sz val="11"/>
        <color indexed="8"/>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5" eb="47">
      <t>オウイン</t>
    </rPh>
    <rPh sb="47" eb="48">
      <t>ラン</t>
    </rPh>
    <rPh sb="49" eb="51">
      <t>オウイン</t>
    </rPh>
    <rPh sb="57" eb="59">
      <t>チイキ</t>
    </rPh>
    <rPh sb="59" eb="61">
      <t>ホウカツ</t>
    </rPh>
    <rPh sb="61" eb="63">
      <t>イリョウ</t>
    </rPh>
    <rPh sb="66" eb="68">
      <t>ニンテイ</t>
    </rPh>
    <rPh sb="68" eb="69">
      <t>イ</t>
    </rPh>
    <rPh sb="71" eb="73">
      <t>オウイン</t>
    </rPh>
    <rPh sb="73" eb="74">
      <t>ラン</t>
    </rPh>
    <rPh sb="75" eb="77">
      <t>オウイン</t>
    </rPh>
    <phoneticPr fontId="1"/>
  </si>
  <si>
    <r>
      <t>〔4〕.〔2〕にて印刷、押印した</t>
    </r>
    <r>
      <rPr>
        <b/>
        <u/>
        <sz val="11"/>
        <color indexed="8"/>
        <rFont val="UD デジタル 教科書体 NK-R"/>
        <family val="1"/>
        <charset val="128"/>
      </rPr>
      <t>「様式第1号」を国診協事務局まで郵送</t>
    </r>
    <r>
      <rPr>
        <sz val="11"/>
        <color indexed="8"/>
        <rFont val="UD デジタル 教科書体 NK-R"/>
        <family val="1"/>
        <charset val="128"/>
      </rPr>
      <t>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</si>
  <si>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t>性別</t>
    <rPh sb="0" eb="2">
      <t>セイベツ</t>
    </rPh>
    <phoneticPr fontId="1"/>
  </si>
  <si>
    <t xml:space="preserve">  　　 男性　  　　 女性</t>
    <rPh sb="5" eb="7">
      <t>ダンセイ</t>
    </rPh>
    <rPh sb="13" eb="15">
      <t>ジョセイ</t>
    </rPh>
    <phoneticPr fontId="1"/>
  </si>
  <si>
    <t>①地域包括医療・ケアへの取り組みを始めた時期
　※例）2015年4月～</t>
    <rPh sb="1" eb="3">
      <t>チイキ</t>
    </rPh>
    <rPh sb="3" eb="5">
      <t>ホウカツ</t>
    </rPh>
    <rPh sb="5" eb="7">
      <t>イリョウ</t>
    </rPh>
    <rPh sb="12" eb="13">
      <t>ト</t>
    </rPh>
    <rPh sb="14" eb="15">
      <t>ク</t>
    </rPh>
    <rPh sb="17" eb="18">
      <t>ハジ</t>
    </rPh>
    <rPh sb="20" eb="22">
      <t>ジキ</t>
    </rPh>
    <rPh sb="25" eb="26">
      <t>レイ</t>
    </rPh>
    <rPh sb="31" eb="32">
      <t>ネン</t>
    </rPh>
    <rPh sb="33" eb="34">
      <t>ガツ</t>
    </rPh>
    <phoneticPr fontId="1"/>
  </si>
  <si>
    <t>実践</t>
    <rPh sb="0" eb="2">
      <t>ジッセン</t>
    </rPh>
    <phoneticPr fontId="1"/>
  </si>
  <si>
    <t>（設問①に該当する理由）
※指導対象者、指導内容について詳細をご記載ください</t>
    <rPh sb="1" eb="3">
      <t>セツモン</t>
    </rPh>
    <rPh sb="5" eb="7">
      <t>ガイトウ</t>
    </rPh>
    <rPh sb="9" eb="11">
      <t>リユウ</t>
    </rPh>
    <rPh sb="14" eb="19">
      <t>シドウタイショウシャ</t>
    </rPh>
    <rPh sb="20" eb="24">
      <t>シドウナイヨウ</t>
    </rPh>
    <rPh sb="28" eb="30">
      <t>ショウサイ</t>
    </rPh>
    <rPh sb="32" eb="34">
      <t>キサイ</t>
    </rPh>
    <phoneticPr fontId="1"/>
  </si>
  <si>
    <t>地域包括医療・ケア実践施設</t>
    <rPh sb="0" eb="4">
      <t>チイキホウカツ</t>
    </rPh>
    <rPh sb="4" eb="6">
      <t>イリョウ</t>
    </rPh>
    <rPh sb="9" eb="11">
      <t>ジッセン</t>
    </rPh>
    <rPh sb="11" eb="13">
      <t>シセツ</t>
    </rPh>
    <phoneticPr fontId="1"/>
  </si>
  <si>
    <t>（例）●●病院</t>
    <rPh sb="1" eb="2">
      <t>レイ</t>
    </rPh>
    <rPh sb="5" eb="7">
      <t>ビョウイン</t>
    </rPh>
    <phoneticPr fontId="1"/>
  </si>
  <si>
    <r>
      <t xml:space="preserve">＜経歴＞
</t>
    </r>
    <r>
      <rPr>
        <b/>
        <u/>
        <sz val="10"/>
        <color indexed="8"/>
        <rFont val="ＭＳ 明朝"/>
        <family val="1"/>
        <charset val="128"/>
      </rPr>
      <t>※地域包括医療・ケアを実践した施設の左側の「実践」欄に「○」を記入してください</t>
    </r>
    <rPh sb="1" eb="3">
      <t>ケイレキ</t>
    </rPh>
    <rPh sb="6" eb="12">
      <t>チイキホウカツイリョウ</t>
    </rPh>
    <rPh sb="16" eb="18">
      <t>ジッセン</t>
    </rPh>
    <rPh sb="20" eb="22">
      <t>シセツ</t>
    </rPh>
    <rPh sb="23" eb="25">
      <t>ヒダリガワ</t>
    </rPh>
    <rPh sb="27" eb="29">
      <t>ジッセン</t>
    </rPh>
    <rPh sb="30" eb="31">
      <t>ラン</t>
    </rPh>
    <rPh sb="36" eb="38">
      <t>キニュウ</t>
    </rPh>
    <phoneticPr fontId="1"/>
  </si>
  <si>
    <t>■地域包括医療・ケアを実践した施設における実践内容</t>
    <rPh sb="1" eb="7">
      <t>チイキホウカツイリョウ</t>
    </rPh>
    <rPh sb="11" eb="13">
      <t>ジッセン</t>
    </rPh>
    <rPh sb="15" eb="17">
      <t>シセツ</t>
    </rPh>
    <rPh sb="21" eb="23">
      <t>ジッセン</t>
    </rPh>
    <rPh sb="23" eb="25">
      <t>ナイヨウ</t>
    </rPh>
    <phoneticPr fontId="1"/>
  </si>
  <si>
    <t>（例）○</t>
    <rPh sb="1" eb="2">
      <t>レイ</t>
    </rPh>
    <phoneticPr fontId="1"/>
  </si>
  <si>
    <r>
      <t xml:space="preserve">うち地域包括医療・ケアに関わった年数
</t>
    </r>
    <r>
      <rPr>
        <sz val="10"/>
        <color indexed="10"/>
        <rFont val="ＭＳ 明朝"/>
        <family val="1"/>
        <charset val="128"/>
      </rPr>
      <t>注1）「実践」欄に「○」を記入した施設での勤務年数合計</t>
    </r>
    <r>
      <rPr>
        <sz val="10"/>
        <color indexed="8"/>
        <rFont val="ＭＳ 明朝"/>
        <family val="1"/>
        <charset val="128"/>
      </rPr>
      <t xml:space="preserve">
</t>
    </r>
    <r>
      <rPr>
        <sz val="10"/>
        <color indexed="10"/>
        <rFont val="ＭＳ 明朝"/>
        <family val="1"/>
        <charset val="128"/>
      </rPr>
      <t>注2）</t>
    </r>
    <r>
      <rPr>
        <u/>
        <sz val="10"/>
        <color indexed="10"/>
        <rFont val="ＭＳ 明朝"/>
        <family val="1"/>
        <charset val="128"/>
      </rPr>
      <t>初期臨床研修期間を除く</t>
    </r>
    <rPh sb="2" eb="4">
      <t>チイキ</t>
    </rPh>
    <rPh sb="4" eb="6">
      <t>ホウカツ</t>
    </rPh>
    <rPh sb="6" eb="8">
      <t>イリョウ</t>
    </rPh>
    <rPh sb="12" eb="13">
      <t>カカ</t>
    </rPh>
    <rPh sb="16" eb="18">
      <t>ネンスウ</t>
    </rPh>
    <rPh sb="19" eb="20">
      <t>チュウ</t>
    </rPh>
    <rPh sb="23" eb="25">
      <t>ジッセン</t>
    </rPh>
    <rPh sb="26" eb="27">
      <t>ラン</t>
    </rPh>
    <rPh sb="32" eb="34">
      <t>キニュウ</t>
    </rPh>
    <rPh sb="36" eb="38">
      <t>シセツ</t>
    </rPh>
    <rPh sb="40" eb="44">
      <t>キンムネンスウ</t>
    </rPh>
    <rPh sb="44" eb="46">
      <t>ゴウケイ</t>
    </rPh>
    <rPh sb="47" eb="48">
      <t>チュウ</t>
    </rPh>
    <rPh sb="50" eb="56">
      <t>ショキリンショウケンシュウ</t>
    </rPh>
    <rPh sb="56" eb="58">
      <t>キカン</t>
    </rPh>
    <rPh sb="59" eb="60">
      <t>ノゾ</t>
    </rPh>
    <phoneticPr fontId="1"/>
  </si>
  <si>
    <r>
      <t>◆地域包括医療・ケアの取り組み（申請者が関わり過去5年間に取り組んだ地域包括医療・ケアに関する事例、研究、論文、学会発表などを</t>
    </r>
    <r>
      <rPr>
        <u/>
        <sz val="11"/>
        <color theme="1"/>
        <rFont val="ＭＳ 明朝"/>
        <family val="1"/>
        <charset val="128"/>
      </rPr>
      <t>800字～1200字</t>
    </r>
    <r>
      <rPr>
        <sz val="11"/>
        <color theme="1"/>
        <rFont val="ＭＳ 明朝"/>
        <family val="1"/>
        <charset val="128"/>
      </rPr>
      <t>にまとめて記載してください）</t>
    </r>
    <rPh sb="1" eb="3">
      <t>チイキ</t>
    </rPh>
    <rPh sb="3" eb="5">
      <t>ホウカツ</t>
    </rPh>
    <rPh sb="5" eb="7">
      <t>イリョウ</t>
    </rPh>
    <rPh sb="11" eb="12">
      <t>ト</t>
    </rPh>
    <rPh sb="13" eb="14">
      <t>ク</t>
    </rPh>
    <rPh sb="16" eb="19">
      <t>シンセイシャ</t>
    </rPh>
    <rPh sb="20" eb="21">
      <t>カカ</t>
    </rPh>
    <rPh sb="23" eb="25">
      <t>カコ</t>
    </rPh>
    <rPh sb="26" eb="28">
      <t>ネンカン</t>
    </rPh>
    <rPh sb="29" eb="30">
      <t>ト</t>
    </rPh>
    <rPh sb="31" eb="32">
      <t>ク</t>
    </rPh>
    <rPh sb="34" eb="36">
      <t>チイキ</t>
    </rPh>
    <rPh sb="36" eb="38">
      <t>ホウカツ</t>
    </rPh>
    <rPh sb="38" eb="40">
      <t>イリョウ</t>
    </rPh>
    <rPh sb="44" eb="45">
      <t>カン</t>
    </rPh>
    <rPh sb="47" eb="49">
      <t>ジレイ</t>
    </rPh>
    <rPh sb="50" eb="52">
      <t>ケンキュウ</t>
    </rPh>
    <rPh sb="53" eb="55">
      <t>ロンブン</t>
    </rPh>
    <rPh sb="56" eb="58">
      <t>ガッカイ</t>
    </rPh>
    <rPh sb="58" eb="60">
      <t>ハッピョウ</t>
    </rPh>
    <rPh sb="66" eb="67">
      <t>ジ</t>
    </rPh>
    <rPh sb="72" eb="73">
      <t>ジ</t>
    </rPh>
    <rPh sb="78" eb="80">
      <t>キサイ</t>
    </rPh>
    <phoneticPr fontId="1"/>
  </si>
  <si>
    <r>
      <t>◆今後の方向性・抱負（今後、目指す方向性についてのお考えを</t>
    </r>
    <r>
      <rPr>
        <u/>
        <sz val="11"/>
        <color theme="1"/>
        <rFont val="ＭＳ 明朝"/>
        <family val="1"/>
        <charset val="128"/>
      </rPr>
      <t>200字～400字</t>
    </r>
    <r>
      <rPr>
        <sz val="11"/>
        <color theme="1"/>
        <rFont val="ＭＳ 明朝"/>
        <family val="1"/>
        <charset val="128"/>
      </rPr>
      <t>以内で自由にお書きください）</t>
    </r>
    <rPh sb="1" eb="3">
      <t>コンゴ</t>
    </rPh>
    <rPh sb="4" eb="7">
      <t>ホウコウセイ</t>
    </rPh>
    <rPh sb="8" eb="10">
      <t>ホウフ</t>
    </rPh>
    <rPh sb="11" eb="13">
      <t>コンゴ</t>
    </rPh>
    <rPh sb="14" eb="16">
      <t>メザ</t>
    </rPh>
    <rPh sb="17" eb="20">
      <t>ホウコウセイ</t>
    </rPh>
    <rPh sb="26" eb="27">
      <t>カンガ</t>
    </rPh>
    <rPh sb="32" eb="33">
      <t>ジ</t>
    </rPh>
    <rPh sb="37" eb="38">
      <t>ジ</t>
    </rPh>
    <rPh sb="38" eb="40">
      <t>イナイ</t>
    </rPh>
    <rPh sb="41" eb="43">
      <t>ジユウ</t>
    </rPh>
    <rPh sb="45" eb="46">
      <t>カ</t>
    </rPh>
    <phoneticPr fontId="1"/>
  </si>
  <si>
    <t>～</t>
    <phoneticPr fontId="1"/>
  </si>
  <si>
    <t>●●病院</t>
    <rPh sb="2" eb="4">
      <t>ビョウイン</t>
    </rPh>
    <phoneticPr fontId="1"/>
  </si>
  <si>
    <t>医員</t>
    <rPh sb="0" eb="2">
      <t>イイン</t>
    </rPh>
    <phoneticPr fontId="1"/>
  </si>
  <si>
    <t>勤務期間</t>
    <rPh sb="0" eb="4">
      <t>キンムキカン</t>
    </rPh>
    <phoneticPr fontId="1"/>
  </si>
  <si>
    <r>
      <rPr>
        <sz val="10"/>
        <color indexed="10"/>
        <rFont val="ＭＳ 明朝"/>
        <family val="1"/>
        <charset val="128"/>
      </rPr>
      <t>（例）</t>
    </r>
    <r>
      <rPr>
        <sz val="10"/>
        <color indexed="8"/>
        <rFont val="ＭＳ 明朝"/>
        <family val="1"/>
        <charset val="128"/>
      </rPr>
      <t>2003/2/1</t>
    </r>
    <rPh sb="1" eb="2">
      <t>レイ</t>
    </rPh>
    <phoneticPr fontId="1"/>
  </si>
  <si>
    <t>各施設での実践内容を下記から選択し、数字を記入してください
※複数回答可
①介護・福祉と連携した診療　②在宅医療　③地域保健活動　④その他</t>
    <rPh sb="0" eb="3">
      <t>カクシセツ</t>
    </rPh>
    <rPh sb="5" eb="7">
      <t>ジッセン</t>
    </rPh>
    <rPh sb="7" eb="9">
      <t>ナイヨウ</t>
    </rPh>
    <rPh sb="10" eb="12">
      <t>カキ</t>
    </rPh>
    <rPh sb="14" eb="16">
      <t>センタク</t>
    </rPh>
    <rPh sb="18" eb="20">
      <t>スウジ</t>
    </rPh>
    <rPh sb="21" eb="23">
      <t>キニュウ</t>
    </rPh>
    <rPh sb="31" eb="36">
      <t>フクスウカイトウカ</t>
    </rPh>
    <rPh sb="38" eb="40">
      <t>カイゴ</t>
    </rPh>
    <rPh sb="41" eb="43">
      <t>フクシ</t>
    </rPh>
    <rPh sb="44" eb="46">
      <t>レンケイ</t>
    </rPh>
    <rPh sb="48" eb="50">
      <t>シンリョウ</t>
    </rPh>
    <rPh sb="52" eb="54">
      <t>ザイタク</t>
    </rPh>
    <rPh sb="54" eb="56">
      <t>イリョウ</t>
    </rPh>
    <rPh sb="58" eb="64">
      <t>チイキホケンカツドウ</t>
    </rPh>
    <rPh sb="68" eb="69">
      <t>タ</t>
    </rPh>
    <phoneticPr fontId="1"/>
  </si>
  <si>
    <t>①②③</t>
    <phoneticPr fontId="1"/>
  </si>
  <si>
    <t>（④その他の内容）</t>
    <rPh sb="4" eb="5">
      <t>タ</t>
    </rPh>
    <rPh sb="6" eb="8">
      <t>ナイヨウ</t>
    </rPh>
    <phoneticPr fontId="1"/>
  </si>
  <si>
    <t>〔3〕.〔1〕にて必要事項を記入した本エクセルデータを国診協ホームページの「認定申請フォーム」よりご提出ください。</t>
    <rPh sb="9" eb="11">
      <t>ヒツヨウ</t>
    </rPh>
    <rPh sb="11" eb="13">
      <t>ジコウ</t>
    </rPh>
    <rPh sb="14" eb="16">
      <t>キニュウ</t>
    </rPh>
    <rPh sb="18" eb="19">
      <t>ホン</t>
    </rPh>
    <rPh sb="27" eb="30">
      <t>コクシンキョウ</t>
    </rPh>
    <rPh sb="38" eb="42">
      <t>ニンテイシンセイ</t>
    </rPh>
    <rPh sb="50" eb="52">
      <t>テイシュツ</t>
    </rPh>
    <phoneticPr fontId="33"/>
  </si>
  <si>
    <t>https://www.kokushinkyo.or.jp/index/tabid/868/Default.aspx</t>
    <phoneticPr fontId="33"/>
  </si>
  <si>
    <t>◎認定申請フォーム</t>
    <rPh sb="1" eb="5">
      <t>ニンテイシンセイ</t>
    </rPh>
    <phoneticPr fontId="33"/>
  </si>
  <si>
    <t>都道府県</t>
    <rPh sb="0" eb="4">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</si>
</sst>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年&quot;"/>
    <numFmt numFmtId="177" formatCode="###&quot;月&quot;"/>
    <numFmt numFmtId="178" formatCode="###&quot;日&quot;"/>
    <numFmt numFmtId="179" formatCode="yyyy&quot;年&quot;m&quot;月&quot;d&quot;日&quot;;@"/>
    <numFmt numFmtId="180" formatCode="0_);[Red]\(0\)"/>
    <numFmt numFmtId="181" formatCode="[=1]&quot;該当&quot;;[=2]&quot;非該当&quot;;General"/>
    <numFmt numFmtId="182" formatCode="[$-F800]dddd\,\ mmmm\ dd\,\ yyyy"/>
    <numFmt numFmtId="183" formatCode="General&quot;年&quot;"/>
    <numFmt numFmtId="184" formatCode="yyyy&quot;年&quot;m&quot;月&quot;;@"/>
  </numFmts>
  <fonts count="38"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0"/>
      <name val="ＭＳ 明朝"/>
      <family val="1"/>
      <charset val="128"/>
    </font>
    <font>
      <sz val="6"/>
      <name val="ＭＳ 明朝"/>
      <family val="1"/>
      <charset val="128"/>
    </font>
    <font>
      <sz val="10"/>
      <color indexed="8"/>
      <name val="ＭＳ 明朝"/>
      <family val="1"/>
      <charset val="128"/>
    </font>
    <font>
      <sz val="10"/>
      <color indexed="10"/>
      <name val="ＭＳ 明朝"/>
      <family val="1"/>
      <charset val="128"/>
    </font>
    <font>
      <sz val="12"/>
      <name val="ＭＳ 明朝"/>
      <family val="1"/>
      <charset val="128"/>
    </font>
    <font>
      <sz val="12"/>
      <name val="ＭＳ ゴシック"/>
      <family val="3"/>
      <charset val="128"/>
    </font>
    <font>
      <sz val="11"/>
      <color indexed="8"/>
      <name val="UD デジタル 教科書体 NK-R"/>
      <family val="1"/>
      <charset val="128"/>
    </font>
    <font>
      <u/>
      <sz val="11"/>
      <color indexed="10"/>
      <name val="UD デジタル 教科書体 NK-R"/>
      <family val="1"/>
      <charset val="128"/>
    </font>
    <font>
      <b/>
      <u/>
      <sz val="11"/>
      <color indexed="8"/>
      <name val="UD デジタル 教科書体 NK-R"/>
      <family val="1"/>
      <charset val="128"/>
    </font>
    <font>
      <u/>
      <sz val="10"/>
      <color indexed="10"/>
      <name val="ＭＳ 明朝"/>
      <family val="1"/>
      <charset val="128"/>
    </font>
    <font>
      <b/>
      <u/>
      <sz val="10"/>
      <color indexed="8"/>
      <name val="ＭＳ 明朝"/>
      <family val="1"/>
      <charset val="128"/>
    </font>
    <font>
      <u/>
      <sz val="11"/>
      <color theme="10"/>
      <name val="ＭＳ Ｐゴシック"/>
      <family val="3"/>
      <charset val="128"/>
      <scheme val="minor"/>
    </font>
    <font>
      <sz val="10"/>
      <color theme="1"/>
      <name val="ＭＳ 明朝"/>
      <family val="1"/>
      <charset val="128"/>
    </font>
    <font>
      <b/>
      <u/>
      <sz val="10"/>
      <color rgb="FFFF0000"/>
      <name val="ＭＳ 明朝"/>
      <family val="1"/>
      <charset val="128"/>
    </font>
    <font>
      <b/>
      <sz val="16"/>
      <color theme="1"/>
      <name val="ＭＳ 明朝"/>
      <family val="1"/>
      <charset val="128"/>
    </font>
    <font>
      <sz val="9"/>
      <color theme="1"/>
      <name val="ＭＳ 明朝"/>
      <family val="1"/>
      <charset val="128"/>
    </font>
    <font>
      <b/>
      <u/>
      <sz val="9"/>
      <color rgb="FFFF0000"/>
      <name val="ＭＳ 明朝"/>
      <family val="1"/>
      <charset val="128"/>
    </font>
    <font>
      <sz val="11"/>
      <color theme="1"/>
      <name val="ＭＳ 明朝"/>
      <family val="1"/>
      <charset val="128"/>
    </font>
    <font>
      <b/>
      <u/>
      <sz val="11"/>
      <color rgb="FFFF0000"/>
      <name val="ＭＳ 明朝"/>
      <family val="1"/>
      <charset val="128"/>
    </font>
    <font>
      <b/>
      <u/>
      <sz val="11"/>
      <color theme="1"/>
      <name val="ＭＳ Ｐゴシック"/>
      <family val="3"/>
      <charset val="128"/>
      <scheme val="minor"/>
    </font>
    <font>
      <sz val="12"/>
      <color theme="1"/>
      <name val="UD デジタル 教科書体 NK-R"/>
      <family val="1"/>
      <charset val="128"/>
    </font>
    <font>
      <sz val="11"/>
      <color theme="1"/>
      <name val="UD デジタル 教科書体 NK-R"/>
      <family val="1"/>
      <charset val="128"/>
    </font>
    <font>
      <sz val="12"/>
      <color theme="1"/>
      <name val="ＭＳ Ｐゴシック"/>
      <family val="3"/>
      <charset val="128"/>
      <scheme val="minor"/>
    </font>
    <font>
      <u/>
      <sz val="11"/>
      <color theme="10"/>
      <name val="UD デジタル 教科書体 NK-R"/>
      <family val="1"/>
      <charset val="128"/>
    </font>
    <font>
      <b/>
      <u/>
      <sz val="14"/>
      <color theme="1"/>
      <name val="UD デジタル 教科書体 NK-R"/>
      <family val="1"/>
      <charset val="128"/>
    </font>
    <font>
      <sz val="10"/>
      <color rgb="FFFF0000"/>
      <name val="ＭＳ 明朝"/>
      <family val="1"/>
      <charset val="128"/>
    </font>
    <font>
      <u/>
      <sz val="11"/>
      <color theme="1"/>
      <name val="ＭＳ 明朝"/>
      <family val="1"/>
      <charset val="128"/>
    </font>
    <font>
      <sz val="9"/>
      <color rgb="FF000000"/>
      <name val="Meiryo UI"/>
      <family val="3"/>
      <charset val="128"/>
    </font>
    <font>
      <b/>
      <sz val="11"/>
      <color rgb="FFFF0000"/>
      <name val="ＭＳ 明朝"/>
      <family val="1"/>
      <charset val="128"/>
    </font>
    <font>
      <b/>
      <sz val="10"/>
      <color rgb="FFFF0000"/>
      <name val="ＭＳ 明朝"/>
      <family val="1"/>
      <charset val="128"/>
    </font>
    <font>
      <sz val="6"/>
      <name val="ＭＳ Ｐゴシック"/>
      <family val="2"/>
      <charset val="128"/>
      <scheme val="minor"/>
    </font>
    <font>
      <sz val="12"/>
      <color theme="1"/>
      <name val="ＭＳ Ｐゴシック"/>
      <family val="2"/>
      <charset val="128"/>
      <scheme val="minor"/>
    </font>
    <font>
      <b/>
      <u/>
      <sz val="11"/>
      <color theme="10"/>
      <name val="ＭＳ Ｐゴシック"/>
      <family val="3"/>
      <charset val="128"/>
      <scheme val="minor"/>
    </font>
    <font>
      <sz val="9"/>
      <color rgb="FFFF0000"/>
      <name val="ＭＳ 明朝"/>
      <family val="1"/>
      <charset val="128"/>
    </font>
    <font>
      <b/>
      <sz val="9"/>
      <color rgb="FFFF0000"/>
      <name val="ＭＳ 明朝"/>
      <family val="1"/>
      <charset val="128"/>
    </font>
  </fonts>
  <fills count="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2" fillId="0" borderId="0">
      <alignment vertical="center"/>
    </xf>
  </cellStyleXfs>
  <cellXfs count="225">
    <xf numFmtId="0" fontId="0" fillId="0" borderId="0" xfId="0">
      <alignment vertical="center"/>
    </xf>
    <xf numFmtId="177" fontId="0" fillId="0" borderId="0" xfId="0" applyNumberFormat="1">
      <alignment vertical="center"/>
    </xf>
    <xf numFmtId="178" fontId="0" fillId="0" borderId="0" xfId="0" applyNumberForma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Border="1" applyAlignment="1">
      <alignment horizontal="left" vertical="center"/>
    </xf>
    <xf numFmtId="14"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15" fillId="2" borderId="1" xfId="0" applyFont="1" applyFill="1" applyBorder="1" applyAlignment="1">
      <alignment vertical="center" shrinkToFit="1"/>
    </xf>
    <xf numFmtId="0" fontId="20" fillId="0" borderId="0" xfId="0" applyFont="1">
      <alignment vertical="center"/>
    </xf>
    <xf numFmtId="0" fontId="20" fillId="0" borderId="0" xfId="0" applyFont="1" applyAlignment="1">
      <alignment horizontal="center" vertical="center"/>
    </xf>
    <xf numFmtId="176" fontId="20" fillId="0" borderId="0" xfId="0" applyNumberFormat="1" applyFont="1">
      <alignment vertical="center"/>
    </xf>
    <xf numFmtId="177" fontId="20" fillId="0" borderId="0" xfId="0" applyNumberFormat="1" applyFont="1">
      <alignment vertical="center"/>
    </xf>
    <xf numFmtId="178" fontId="20" fillId="0" borderId="0" xfId="0" applyNumberFormat="1" applyFont="1">
      <alignment vertical="center"/>
    </xf>
    <xf numFmtId="0" fontId="20" fillId="0" borderId="2" xfId="0" applyFont="1" applyBorder="1" applyAlignment="1">
      <alignment horizontal="center" vertical="center"/>
    </xf>
    <xf numFmtId="0" fontId="21" fillId="0" borderId="0" xfId="0" applyFont="1">
      <alignment vertical="center"/>
    </xf>
    <xf numFmtId="0" fontId="20" fillId="0" borderId="0" xfId="0" applyFont="1" applyBorder="1" applyAlignment="1">
      <alignment horizontal="left" vertical="center"/>
    </xf>
    <xf numFmtId="14" fontId="20" fillId="0" borderId="0" xfId="0" applyNumberFormat="1"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2" fillId="0" borderId="0" xfId="0" applyFont="1" applyAlignment="1"/>
    <xf numFmtId="0" fontId="3" fillId="3" borderId="0" xfId="2" applyFont="1" applyFill="1">
      <alignment vertical="center"/>
    </xf>
    <xf numFmtId="0" fontId="7" fillId="3" borderId="0" xfId="2" applyFont="1" applyFill="1" applyAlignment="1" applyProtection="1">
      <alignment horizontal="center" vertical="center"/>
    </xf>
    <xf numFmtId="0" fontId="0" fillId="0" borderId="0" xfId="0" applyProtection="1">
      <alignment vertical="center"/>
      <protection locked="0"/>
    </xf>
    <xf numFmtId="0" fontId="0" fillId="0" borderId="0" xfId="0" applyProtection="1">
      <alignment vertical="center"/>
    </xf>
    <xf numFmtId="0" fontId="15" fillId="0" borderId="0" xfId="0" applyFont="1" applyProtection="1">
      <alignment vertical="center"/>
    </xf>
    <xf numFmtId="178" fontId="0" fillId="0" borderId="0" xfId="0" applyNumberFormat="1" applyProtection="1">
      <alignment vertical="center"/>
    </xf>
    <xf numFmtId="0" fontId="15" fillId="0" borderId="1" xfId="0" applyFont="1" applyBorder="1" applyAlignment="1" applyProtection="1">
      <alignment horizontal="center" vertical="center"/>
    </xf>
    <xf numFmtId="0" fontId="16" fillId="0" borderId="0" xfId="0" applyFont="1" applyProtection="1">
      <alignment vertical="center"/>
    </xf>
    <xf numFmtId="0" fontId="15" fillId="0" borderId="0" xfId="0" applyFont="1" applyBorder="1" applyAlignment="1" applyProtection="1">
      <alignment horizontal="left" vertical="center"/>
    </xf>
    <xf numFmtId="14" fontId="15"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0" fontId="15" fillId="2" borderId="2" xfId="0" applyFont="1" applyFill="1" applyBorder="1" applyAlignment="1" applyProtection="1">
      <alignment horizontal="left" vertical="center"/>
    </xf>
    <xf numFmtId="181" fontId="15" fillId="2" borderId="3" xfId="0" applyNumberFormat="1" applyFont="1" applyFill="1" applyBorder="1" applyAlignment="1" applyProtection="1">
      <alignment horizontal="left" vertical="center"/>
    </xf>
    <xf numFmtId="0" fontId="15" fillId="0" borderId="1" xfId="0" applyFont="1" applyBorder="1" applyAlignment="1" applyProtection="1">
      <alignment horizontal="left" vertical="center" indent="2" shrinkToFit="1"/>
    </xf>
    <xf numFmtId="0" fontId="7" fillId="3" borderId="0" xfId="2" applyFont="1" applyFill="1" applyProtection="1">
      <alignment vertical="center"/>
    </xf>
    <xf numFmtId="0" fontId="8" fillId="3" borderId="0" xfId="2" applyFont="1" applyFill="1" applyAlignment="1" applyProtection="1">
      <alignment horizontal="center" vertical="center"/>
    </xf>
    <xf numFmtId="0" fontId="7" fillId="3" borderId="0" xfId="2" applyFont="1" applyFill="1" applyAlignment="1" applyProtection="1">
      <alignment horizontal="left" vertical="top" wrapText="1"/>
    </xf>
    <xf numFmtId="0" fontId="7" fillId="3" borderId="0" xfId="2" applyFont="1" applyFill="1" applyAlignment="1" applyProtection="1">
      <alignment vertical="center"/>
    </xf>
    <xf numFmtId="0" fontId="7" fillId="3" borderId="0" xfId="2" applyFont="1" applyFill="1" applyAlignment="1" applyProtection="1">
      <alignment horizontal="right" vertical="center"/>
    </xf>
    <xf numFmtId="0" fontId="20" fillId="0" borderId="0" xfId="0" applyFont="1" applyProtection="1">
      <alignment vertical="center"/>
      <protection locked="0"/>
    </xf>
    <xf numFmtId="0" fontId="23" fillId="0" borderId="0" xfId="0" applyFont="1" applyAlignment="1">
      <alignment vertical="center"/>
    </xf>
    <xf numFmtId="0" fontId="24" fillId="0" borderId="0" xfId="0" applyFont="1" applyAlignment="1">
      <alignment vertical="center" wrapText="1"/>
    </xf>
    <xf numFmtId="0" fontId="24" fillId="0" borderId="0" xfId="0" applyFont="1">
      <alignment vertical="center"/>
    </xf>
    <xf numFmtId="0" fontId="0" fillId="0" borderId="0" xfId="0" applyFont="1">
      <alignment vertical="center"/>
    </xf>
    <xf numFmtId="0" fontId="25" fillId="0" borderId="0" xfId="0" applyFont="1">
      <alignment vertical="center"/>
    </xf>
    <xf numFmtId="0" fontId="26" fillId="0" borderId="0" xfId="1" applyFont="1">
      <alignment vertical="center"/>
    </xf>
    <xf numFmtId="0" fontId="24" fillId="0" borderId="0" xfId="0" applyFont="1" applyAlignment="1">
      <alignment horizontal="left" vertical="center"/>
    </xf>
    <xf numFmtId="0" fontId="27" fillId="0" borderId="0" xfId="0" applyFont="1">
      <alignment vertical="center"/>
    </xf>
    <xf numFmtId="0" fontId="23" fillId="0" borderId="0" xfId="0" applyFont="1" applyAlignment="1">
      <alignment vertical="center" wrapText="1"/>
    </xf>
    <xf numFmtId="0" fontId="15" fillId="4" borderId="1" xfId="0" applyFont="1" applyFill="1" applyBorder="1">
      <alignment vertical="center"/>
    </xf>
    <xf numFmtId="0" fontId="15" fillId="5" borderId="1" xfId="0" applyFont="1" applyFill="1" applyBorder="1">
      <alignment vertical="center"/>
    </xf>
    <xf numFmtId="0" fontId="15" fillId="6" borderId="1" xfId="0" applyFont="1" applyFill="1" applyBorder="1">
      <alignment vertical="center"/>
    </xf>
    <xf numFmtId="0" fontId="15" fillId="7" borderId="1" xfId="0" applyFont="1" applyFill="1" applyBorder="1">
      <alignment vertical="center"/>
    </xf>
    <xf numFmtId="0" fontId="7" fillId="3" borderId="0" xfId="2" applyFont="1" applyFill="1" applyAlignment="1" applyProtection="1">
      <alignment vertical="center"/>
    </xf>
    <xf numFmtId="0" fontId="15" fillId="7" borderId="1" xfId="0" applyFont="1" applyFill="1" applyBorder="1" applyAlignment="1">
      <alignment horizontal="center" vertical="center"/>
    </xf>
    <xf numFmtId="0" fontId="15" fillId="0" borderId="1" xfId="0" applyFont="1" applyBorder="1" applyAlignment="1">
      <alignment horizontal="center" vertical="center"/>
    </xf>
    <xf numFmtId="0" fontId="15" fillId="5" borderId="2"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protection locked="0"/>
    </xf>
    <xf numFmtId="0" fontId="18" fillId="0" borderId="0" xfId="0" applyFont="1" applyAlignment="1">
      <alignment horizontal="center" vertical="center"/>
    </xf>
    <xf numFmtId="184" fontId="15" fillId="4" borderId="2" xfId="0" applyNumberFormat="1" applyFont="1" applyFill="1" applyBorder="1" applyAlignment="1" applyProtection="1">
      <alignment horizontal="center" vertical="center"/>
      <protection locked="0"/>
    </xf>
    <xf numFmtId="184" fontId="15" fillId="4" borderId="3" xfId="0" applyNumberFormat="1"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xf>
    <xf numFmtId="0" fontId="16" fillId="0" borderId="0" xfId="0" applyFont="1" applyAlignment="1" applyProtection="1">
      <alignment horizontal="left" vertical="center"/>
    </xf>
    <xf numFmtId="183" fontId="15" fillId="7" borderId="1" xfId="0" applyNumberFormat="1" applyFont="1" applyFill="1" applyBorder="1" applyAlignment="1" applyProtection="1">
      <alignment horizontal="center" vertical="center"/>
    </xf>
    <xf numFmtId="0" fontId="18" fillId="7" borderId="1" xfId="0" applyFont="1" applyFill="1" applyBorder="1" applyAlignment="1" applyProtection="1">
      <alignment vertical="center" shrinkToFit="1"/>
      <protection locked="0"/>
    </xf>
    <xf numFmtId="0" fontId="24" fillId="0" borderId="0" xfId="0" applyFont="1" applyAlignment="1">
      <alignment horizontal="left" vertical="center"/>
    </xf>
    <xf numFmtId="0" fontId="34" fillId="0" borderId="0" xfId="0" applyFont="1">
      <alignment vertical="center"/>
    </xf>
    <xf numFmtId="0" fontId="35" fillId="0" borderId="0" xfId="1" applyFont="1">
      <alignment vertical="center"/>
    </xf>
    <xf numFmtId="0" fontId="31" fillId="0" borderId="1" xfId="0" applyFont="1" applyFill="1" applyBorder="1" applyAlignment="1" applyProtection="1">
      <alignment horizontal="center" vertical="center" shrinkToFit="1"/>
    </xf>
    <xf numFmtId="184" fontId="32" fillId="0" borderId="2" xfId="0" applyNumberFormat="1" applyFont="1" applyFill="1" applyBorder="1" applyAlignment="1" applyProtection="1">
      <alignment horizontal="center" vertical="center"/>
    </xf>
    <xf numFmtId="0" fontId="32" fillId="0" borderId="4" xfId="0" applyFont="1" applyFill="1" applyBorder="1" applyAlignment="1" applyProtection="1">
      <alignment horizontal="center" vertical="center"/>
    </xf>
    <xf numFmtId="184" fontId="32" fillId="0" borderId="3" xfId="0" applyNumberFormat="1" applyFont="1" applyFill="1" applyBorder="1" applyAlignment="1" applyProtection="1">
      <alignment horizontal="center" vertical="center"/>
    </xf>
    <xf numFmtId="183" fontId="32" fillId="0" borderId="1" xfId="0" applyNumberFormat="1" applyFont="1" applyFill="1" applyBorder="1" applyAlignment="1" applyProtection="1">
      <alignment horizontal="center" vertical="center"/>
    </xf>
    <xf numFmtId="0" fontId="27"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5" fillId="5" borderId="2" xfId="0" applyFont="1" applyFill="1" applyBorder="1" applyAlignment="1" applyProtection="1">
      <alignment horizontal="center" vertical="center" wrapText="1"/>
      <protection locked="0"/>
    </xf>
    <xf numFmtId="0" fontId="15" fillId="5" borderId="4"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49" fontId="20" fillId="6" borderId="2" xfId="0" applyNumberFormat="1" applyFont="1" applyFill="1" applyBorder="1" applyAlignment="1" applyProtection="1">
      <alignment horizontal="center" vertical="center"/>
      <protection locked="0"/>
    </xf>
    <xf numFmtId="49" fontId="20" fillId="6" borderId="4" xfId="0" applyNumberFormat="1" applyFont="1" applyFill="1" applyBorder="1" applyAlignment="1" applyProtection="1">
      <alignment horizontal="center" vertical="center"/>
      <protection locked="0"/>
    </xf>
    <xf numFmtId="49" fontId="20" fillId="6" borderId="3" xfId="0" applyNumberFormat="1" applyFont="1" applyFill="1" applyBorder="1" applyAlignment="1" applyProtection="1">
      <alignment horizontal="center" vertical="center"/>
      <protection locked="0"/>
    </xf>
    <xf numFmtId="14" fontId="20" fillId="0" borderId="1" xfId="0" applyNumberFormat="1" applyFont="1" applyBorder="1" applyAlignment="1">
      <alignment horizontal="center" vertical="center"/>
    </xf>
    <xf numFmtId="0" fontId="20" fillId="5" borderId="1" xfId="0" applyFont="1" applyFill="1" applyBorder="1" applyAlignment="1" applyProtection="1">
      <alignment horizontal="center" vertical="center"/>
      <protection locked="0"/>
    </xf>
    <xf numFmtId="14" fontId="20" fillId="0" borderId="2" xfId="0" applyNumberFormat="1" applyFont="1" applyBorder="1" applyAlignment="1">
      <alignment horizontal="center" vertical="center"/>
    </xf>
    <xf numFmtId="14" fontId="20" fillId="0" borderId="3" xfId="0" applyNumberFormat="1" applyFont="1" applyBorder="1" applyAlignment="1">
      <alignment horizontal="center" vertical="center"/>
    </xf>
    <xf numFmtId="0" fontId="20" fillId="5" borderId="2" xfId="0"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protection locked="0"/>
    </xf>
    <xf numFmtId="0" fontId="20" fillId="5" borderId="3" xfId="0" applyFont="1" applyFill="1" applyBorder="1" applyAlignment="1" applyProtection="1">
      <alignment horizontal="center" vertical="center"/>
      <protection locked="0"/>
    </xf>
    <xf numFmtId="0" fontId="20" fillId="0" borderId="2" xfId="0" applyFont="1" applyBorder="1" applyAlignment="1">
      <alignment horizontal="center" vertical="center" wrapText="1"/>
    </xf>
    <xf numFmtId="179" fontId="20" fillId="4" borderId="2" xfId="0" applyNumberFormat="1" applyFont="1" applyFill="1" applyBorder="1" applyAlignment="1" applyProtection="1">
      <alignment horizontal="center" vertical="center"/>
      <protection locked="0"/>
    </xf>
    <xf numFmtId="179" fontId="20" fillId="4" borderId="4" xfId="0" applyNumberFormat="1" applyFont="1" applyFill="1" applyBorder="1" applyAlignment="1" applyProtection="1">
      <alignment horizontal="center" vertical="center"/>
      <protection locked="0"/>
    </xf>
    <xf numFmtId="179" fontId="20" fillId="4" borderId="3" xfId="0" applyNumberFormat="1" applyFont="1" applyFill="1" applyBorder="1" applyAlignment="1" applyProtection="1">
      <alignment horizontal="center" vertical="center"/>
      <protection locked="0"/>
    </xf>
    <xf numFmtId="0" fontId="20" fillId="0" borderId="1" xfId="0" applyFont="1" applyBorder="1" applyAlignment="1">
      <alignment horizontal="center" vertical="center"/>
    </xf>
    <xf numFmtId="49" fontId="20" fillId="6" borderId="1" xfId="0" applyNumberFormat="1" applyFont="1" applyFill="1" applyBorder="1" applyAlignment="1" applyProtection="1">
      <alignment horizontal="center" vertical="center"/>
      <protection locked="0"/>
    </xf>
    <xf numFmtId="179" fontId="20" fillId="4" borderId="1" xfId="0" applyNumberFormat="1" applyFont="1" applyFill="1" applyBorder="1" applyAlignment="1" applyProtection="1">
      <alignment horizontal="center" vertical="center"/>
      <protection locked="0"/>
    </xf>
    <xf numFmtId="0" fontId="14" fillId="5" borderId="2" xfId="1" applyFill="1" applyBorder="1" applyAlignment="1" applyProtection="1">
      <alignment horizontal="center" vertical="center"/>
      <protection locked="0"/>
    </xf>
    <xf numFmtId="0" fontId="20" fillId="2" borderId="1" xfId="0" applyFont="1" applyFill="1" applyBorder="1" applyAlignment="1">
      <alignment horizontal="left" vertical="center"/>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7" fillId="3" borderId="0" xfId="2" applyFont="1" applyFill="1" applyAlignment="1" applyProtection="1">
      <alignment horizontal="right" vertical="center"/>
    </xf>
    <xf numFmtId="0" fontId="7" fillId="3" borderId="0" xfId="2" applyFont="1" applyFill="1" applyAlignment="1" applyProtection="1">
      <alignment horizontal="center" vertical="center"/>
    </xf>
    <xf numFmtId="0" fontId="7" fillId="3" borderId="0" xfId="2" applyFont="1" applyFill="1" applyAlignment="1" applyProtection="1">
      <alignment horizontal="center" vertical="top" wrapText="1"/>
    </xf>
    <xf numFmtId="0" fontId="7" fillId="3" borderId="0" xfId="2" applyFont="1" applyFill="1" applyProtection="1">
      <alignment vertical="center"/>
    </xf>
    <xf numFmtId="179" fontId="7" fillId="3" borderId="0" xfId="2" applyNumberFormat="1" applyFont="1" applyFill="1" applyAlignment="1" applyProtection="1">
      <alignment horizontal="center" vertical="center" shrinkToFit="1"/>
    </xf>
    <xf numFmtId="0" fontId="8" fillId="3" borderId="0" xfId="2" applyFont="1" applyFill="1" applyProtection="1">
      <alignment vertical="center"/>
    </xf>
    <xf numFmtId="0" fontId="7" fillId="3" borderId="0" xfId="2" applyFont="1" applyFill="1" applyAlignment="1" applyProtection="1">
      <alignment horizontal="left" vertical="center" shrinkToFit="1"/>
    </xf>
    <xf numFmtId="49" fontId="7" fillId="3" borderId="0" xfId="2" applyNumberFormat="1" applyFont="1" applyFill="1" applyAlignment="1" applyProtection="1">
      <alignment horizontal="left" vertical="center"/>
    </xf>
    <xf numFmtId="0" fontId="7" fillId="3" borderId="0" xfId="2" applyNumberFormat="1" applyFont="1" applyFill="1" applyAlignment="1" applyProtection="1">
      <alignment horizontal="left" vertical="center"/>
    </xf>
    <xf numFmtId="0" fontId="7" fillId="3" borderId="0" xfId="2" applyFont="1" applyFill="1" applyAlignment="1" applyProtection="1">
      <alignment horizontal="left" vertical="center"/>
    </xf>
    <xf numFmtId="0" fontId="7" fillId="3" borderId="0" xfId="2" applyFont="1" applyFill="1" applyAlignment="1" applyProtection="1">
      <alignment vertical="center"/>
    </xf>
    <xf numFmtId="179" fontId="7" fillId="3" borderId="0" xfId="2" applyNumberFormat="1" applyFont="1" applyFill="1" applyAlignment="1" applyProtection="1">
      <alignment horizontal="left" vertical="center"/>
    </xf>
    <xf numFmtId="180" fontId="7" fillId="3" borderId="0" xfId="2" applyNumberFormat="1" applyFont="1" applyFill="1" applyAlignment="1" applyProtection="1">
      <alignment horizontal="left" vertical="center"/>
    </xf>
    <xf numFmtId="0" fontId="15" fillId="0" borderId="1" xfId="0" applyFont="1" applyBorder="1" applyAlignment="1" applyProtection="1">
      <alignment horizontal="left" vertical="center" wrapText="1" indent="1"/>
    </xf>
    <xf numFmtId="0" fontId="15" fillId="0" borderId="1" xfId="0" applyFont="1" applyBorder="1" applyAlignment="1" applyProtection="1">
      <alignment horizontal="left" vertical="center" shrinkToFit="1"/>
    </xf>
    <xf numFmtId="0" fontId="15" fillId="8" borderId="2" xfId="0" applyFont="1" applyFill="1" applyBorder="1" applyAlignment="1" applyProtection="1">
      <alignment horizontal="center" vertical="center" wrapText="1"/>
    </xf>
    <xf numFmtId="0" fontId="15" fillId="8" borderId="3" xfId="0" applyFont="1" applyFill="1" applyBorder="1" applyAlignment="1" applyProtection="1">
      <alignment horizontal="center"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7" borderId="2" xfId="0" applyFont="1" applyFill="1" applyBorder="1" applyAlignment="1" applyProtection="1">
      <alignment horizontal="left" vertical="center" wrapText="1"/>
      <protection locked="0"/>
    </xf>
    <xf numFmtId="0" fontId="15" fillId="7" borderId="4" xfId="0" applyFont="1" applyFill="1" applyBorder="1" applyAlignment="1" applyProtection="1">
      <alignment horizontal="left" vertical="center" wrapText="1"/>
      <protection locked="0"/>
    </xf>
    <xf numFmtId="0" fontId="15" fillId="7" borderId="3"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indent="1"/>
    </xf>
    <xf numFmtId="17" fontId="15" fillId="4" borderId="2" xfId="0" applyNumberFormat="1"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5" fillId="0" borderId="1" xfId="0" applyFont="1" applyBorder="1" applyAlignment="1" applyProtection="1">
      <alignment horizontal="left" vertical="center" wrapText="1" indent="2"/>
    </xf>
    <xf numFmtId="0" fontId="15" fillId="0" borderId="2"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3" xfId="0" applyFont="1" applyBorder="1" applyAlignment="1" applyProtection="1">
      <alignment horizontal="left" vertical="center" shrinkToFit="1"/>
    </xf>
    <xf numFmtId="0" fontId="17" fillId="0" borderId="0" xfId="0" applyFont="1" applyAlignment="1" applyProtection="1">
      <alignment horizontal="left" vertical="center"/>
    </xf>
    <xf numFmtId="0" fontId="15" fillId="0" borderId="5" xfId="0" applyFont="1" applyBorder="1" applyAlignment="1" applyProtection="1">
      <alignment horizontal="left" vertical="center" indent="1"/>
    </xf>
    <xf numFmtId="0" fontId="15" fillId="7" borderId="2" xfId="0" applyFont="1" applyFill="1" applyBorder="1" applyAlignment="1" applyProtection="1">
      <alignment horizontal="center" vertical="center"/>
    </xf>
    <xf numFmtId="0" fontId="15" fillId="7" borderId="4" xfId="0" applyFont="1" applyFill="1" applyBorder="1" applyAlignment="1" applyProtection="1">
      <alignment horizontal="center" vertical="center"/>
    </xf>
    <xf numFmtId="0" fontId="15" fillId="7" borderId="3" xfId="0" applyFont="1" applyFill="1" applyBorder="1" applyAlignment="1" applyProtection="1">
      <alignment horizontal="center" vertical="center"/>
    </xf>
    <xf numFmtId="0" fontId="15" fillId="7" borderId="1" xfId="0" applyFont="1" applyFill="1" applyBorder="1" applyAlignment="1" applyProtection="1">
      <alignment horizontal="center" vertical="center"/>
    </xf>
    <xf numFmtId="0" fontId="15" fillId="0" borderId="2" xfId="0" applyFont="1" applyBorder="1" applyAlignment="1" applyProtection="1">
      <alignment horizontal="center" vertical="center" shrinkToFit="1"/>
    </xf>
    <xf numFmtId="0" fontId="15" fillId="0" borderId="3" xfId="0" applyFont="1" applyBorder="1" applyAlignment="1" applyProtection="1">
      <alignment horizontal="center" vertical="center" shrinkToFit="1"/>
    </xf>
    <xf numFmtId="0" fontId="15" fillId="5" borderId="2" xfId="0" applyFont="1" applyFill="1" applyBorder="1" applyAlignment="1" applyProtection="1">
      <alignment horizontal="left" vertical="center" wrapText="1"/>
      <protection locked="0"/>
    </xf>
    <xf numFmtId="0" fontId="15" fillId="5" borderId="4" xfId="0" applyFont="1" applyFill="1" applyBorder="1" applyAlignment="1" applyProtection="1">
      <alignment horizontal="left" vertical="center" wrapText="1"/>
      <protection locked="0"/>
    </xf>
    <xf numFmtId="0" fontId="15" fillId="5" borderId="3" xfId="0" applyFont="1" applyFill="1" applyBorder="1" applyAlignment="1" applyProtection="1">
      <alignment horizontal="left" vertical="center" wrapText="1"/>
      <protection locked="0"/>
    </xf>
    <xf numFmtId="0" fontId="15" fillId="0" borderId="2" xfId="0" applyFont="1" applyBorder="1" applyAlignment="1" applyProtection="1">
      <alignment horizontal="left" vertical="center" wrapText="1" indent="1"/>
    </xf>
    <xf numFmtId="0" fontId="15" fillId="0" borderId="4" xfId="0" applyFont="1" applyBorder="1" applyAlignment="1" applyProtection="1">
      <alignment horizontal="left" vertical="center" wrapText="1" indent="1"/>
    </xf>
    <xf numFmtId="0" fontId="15" fillId="0" borderId="3" xfId="0" applyFont="1" applyBorder="1" applyAlignment="1" applyProtection="1">
      <alignment horizontal="left" vertical="center" wrapText="1" indent="1"/>
    </xf>
    <xf numFmtId="0" fontId="15" fillId="5" borderId="1" xfId="0" applyFont="1" applyFill="1" applyBorder="1" applyAlignment="1" applyProtection="1">
      <alignment horizontal="left" vertical="center" wrapText="1"/>
      <protection locked="0"/>
    </xf>
    <xf numFmtId="0" fontId="15" fillId="0" borderId="5" xfId="0" applyFont="1" applyBorder="1" applyAlignment="1" applyProtection="1">
      <alignment horizontal="left" vertical="center" indent="1" shrinkToFit="1"/>
    </xf>
    <xf numFmtId="0" fontId="15" fillId="0" borderId="2" xfId="0" applyFont="1" applyBorder="1" applyAlignment="1" applyProtection="1">
      <alignment horizontal="left" vertical="center" indent="1" shrinkToFit="1"/>
    </xf>
    <xf numFmtId="0" fontId="15" fillId="0" borderId="4" xfId="0" applyFont="1" applyBorder="1" applyAlignment="1" applyProtection="1">
      <alignment horizontal="left" vertical="center" indent="1" shrinkToFit="1"/>
    </xf>
    <xf numFmtId="0" fontId="15" fillId="0" borderId="3" xfId="0" applyFont="1" applyBorder="1" applyAlignment="1" applyProtection="1">
      <alignment horizontal="left" vertical="center" indent="1" shrinkToFit="1"/>
    </xf>
    <xf numFmtId="0" fontId="15" fillId="5" borderId="2" xfId="0" applyFont="1" applyFill="1" applyBorder="1" applyAlignment="1" applyProtection="1">
      <alignment horizontal="center" vertical="center" shrinkToFit="1"/>
      <protection locked="0"/>
    </xf>
    <xf numFmtId="0" fontId="15" fillId="5" borderId="4" xfId="0" applyFont="1" applyFill="1" applyBorder="1" applyAlignment="1" applyProtection="1">
      <alignment horizontal="center" vertical="center" shrinkToFit="1"/>
      <protection locked="0"/>
    </xf>
    <xf numFmtId="0" fontId="15" fillId="5" borderId="3" xfId="0" applyFont="1" applyFill="1" applyBorder="1" applyAlignment="1" applyProtection="1">
      <alignment horizontal="center" vertical="center" shrinkToFit="1"/>
      <protection locked="0"/>
    </xf>
    <xf numFmtId="0" fontId="15" fillId="0" borderId="0" xfId="0" applyFont="1" applyAlignment="1" applyProtection="1">
      <alignment horizontal="left" vertical="center" wrapText="1"/>
    </xf>
    <xf numFmtId="0" fontId="15" fillId="0" borderId="1" xfId="0" applyFont="1" applyBorder="1" applyAlignment="1" applyProtection="1">
      <alignment horizontal="left" vertical="center" indent="1"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wrapText="1"/>
    </xf>
    <xf numFmtId="0" fontId="32" fillId="0" borderId="1" xfId="0" applyFont="1" applyFill="1" applyBorder="1" applyAlignment="1" applyProtection="1">
      <alignment horizontal="center" vertical="center" wrapText="1" shrinkToFit="1"/>
    </xf>
    <xf numFmtId="0" fontId="32" fillId="0" borderId="1" xfId="0" applyFont="1" applyFill="1" applyBorder="1" applyAlignment="1" applyProtection="1">
      <alignment horizontal="center" vertical="center" shrinkToFit="1"/>
    </xf>
    <xf numFmtId="0" fontId="15" fillId="0" borderId="1" xfId="0" applyFont="1" applyFill="1" applyBorder="1" applyAlignment="1">
      <alignment horizontal="center" vertical="center"/>
    </xf>
    <xf numFmtId="0" fontId="20" fillId="5" borderId="2" xfId="0" applyFont="1" applyFill="1" applyBorder="1" applyAlignment="1" applyProtection="1">
      <alignment horizontal="left" vertical="top" wrapText="1"/>
      <protection locked="0"/>
    </xf>
    <xf numFmtId="0" fontId="20" fillId="5" borderId="4" xfId="0" applyFont="1" applyFill="1" applyBorder="1" applyAlignment="1" applyProtection="1">
      <alignment horizontal="left" vertical="top" wrapText="1"/>
      <protection locked="0"/>
    </xf>
    <xf numFmtId="0" fontId="20" fillId="5" borderId="3" xfId="0" applyFont="1" applyFill="1" applyBorder="1" applyAlignment="1" applyProtection="1">
      <alignment horizontal="left" vertical="top" wrapText="1"/>
      <protection locked="0"/>
    </xf>
    <xf numFmtId="0" fontId="20" fillId="0" borderId="2"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3" xfId="0" applyFont="1" applyBorder="1" applyAlignment="1">
      <alignment horizontal="left" vertical="center" shrinkToFi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3" xfId="0" applyFont="1" applyBorder="1" applyAlignment="1">
      <alignment horizontal="left" vertical="center" wrapText="1" inden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183" fontId="15" fillId="7" borderId="2" xfId="0" applyNumberFormat="1" applyFont="1" applyFill="1" applyBorder="1" applyAlignment="1" applyProtection="1">
      <alignment horizontal="center" vertical="center"/>
    </xf>
    <xf numFmtId="183" fontId="15" fillId="7" borderId="4" xfId="0" applyNumberFormat="1" applyFont="1" applyFill="1" applyBorder="1" applyAlignment="1" applyProtection="1">
      <alignment horizontal="center" vertical="center"/>
    </xf>
    <xf numFmtId="183" fontId="15" fillId="7" borderId="3" xfId="0" applyNumberFormat="1" applyFont="1" applyFill="1" applyBorder="1" applyAlignment="1" applyProtection="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3" xfId="0" applyFont="1" applyFill="1" applyBorder="1" applyAlignment="1">
      <alignment horizontal="center" vertical="center"/>
    </xf>
    <xf numFmtId="14" fontId="15" fillId="4" borderId="2" xfId="0" applyNumberFormat="1" applyFont="1" applyFill="1" applyBorder="1" applyAlignment="1" applyProtection="1">
      <alignment horizontal="center" vertical="center"/>
      <protection locked="0"/>
    </xf>
    <xf numFmtId="14" fontId="15" fillId="4" borderId="4" xfId="0" applyNumberFormat="1" applyFont="1" applyFill="1" applyBorder="1" applyAlignment="1" applyProtection="1">
      <alignment horizontal="center" vertical="center"/>
      <protection locked="0"/>
    </xf>
    <xf numFmtId="0" fontId="32" fillId="0" borderId="2" xfId="0" applyFont="1" applyFill="1" applyBorder="1" applyAlignment="1" applyProtection="1">
      <alignment horizontal="center" vertical="center" shrinkToFit="1"/>
    </xf>
    <xf numFmtId="0" fontId="32" fillId="0" borderId="3" xfId="0" applyFont="1" applyFill="1" applyBorder="1" applyAlignment="1" applyProtection="1">
      <alignment horizontal="center" vertical="center" shrinkToFit="1"/>
    </xf>
    <xf numFmtId="0" fontId="15" fillId="7" borderId="1"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3" xfId="0" applyFont="1" applyFill="1" applyBorder="1" applyAlignment="1">
      <alignment horizontal="center" vertical="center"/>
    </xf>
    <xf numFmtId="0" fontId="15" fillId="0" borderId="0" xfId="0" applyFont="1" applyBorder="1" applyAlignment="1">
      <alignment horizontal="left" vertical="center" wrapText="1"/>
    </xf>
    <xf numFmtId="0" fontId="15" fillId="5" borderId="2"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182" fontId="15" fillId="7" borderId="1" xfId="0" applyNumberFormat="1" applyFont="1" applyFill="1" applyBorder="1" applyAlignment="1">
      <alignment horizontal="center" vertical="center"/>
    </xf>
    <xf numFmtId="0" fontId="15" fillId="0" borderId="4" xfId="0" applyFont="1" applyBorder="1" applyAlignment="1">
      <alignment horizontal="left" vertical="center" indent="1"/>
    </xf>
    <xf numFmtId="0" fontId="15" fillId="0" borderId="3" xfId="0" applyFont="1" applyBorder="1" applyAlignment="1">
      <alignment horizontal="left" vertical="center" indent="1"/>
    </xf>
    <xf numFmtId="49" fontId="15" fillId="7" borderId="2" xfId="0" applyNumberFormat="1" applyFont="1" applyFill="1" applyBorder="1" applyAlignment="1" applyProtection="1">
      <alignment horizontal="center" vertical="center"/>
      <protection locked="0"/>
    </xf>
    <xf numFmtId="49" fontId="15" fillId="7" borderId="3" xfId="0" applyNumberFormat="1" applyFont="1" applyFill="1" applyBorder="1" applyAlignment="1" applyProtection="1">
      <alignment horizontal="center" vertical="center"/>
      <protection locked="0"/>
    </xf>
    <xf numFmtId="0" fontId="18" fillId="7" borderId="2" xfId="0" applyFont="1" applyFill="1" applyBorder="1" applyAlignment="1" applyProtection="1">
      <alignment horizontal="center" vertical="center" shrinkToFit="1"/>
      <protection locked="0"/>
    </xf>
    <xf numFmtId="0" fontId="18" fillId="7" borderId="4" xfId="0" applyFont="1" applyFill="1" applyBorder="1" applyAlignment="1" applyProtection="1">
      <alignment horizontal="center" vertical="center" shrinkToFit="1"/>
      <protection locked="0"/>
    </xf>
    <xf numFmtId="0" fontId="18" fillId="7" borderId="3" xfId="0" applyFont="1" applyFill="1" applyBorder="1" applyAlignment="1" applyProtection="1">
      <alignment horizontal="center" vertical="center" shrinkToFit="1"/>
      <protection locked="0"/>
    </xf>
    <xf numFmtId="0" fontId="17" fillId="0" borderId="0" xfId="0" applyFont="1" applyAlignment="1">
      <alignment horizontal="left" vertical="center"/>
    </xf>
    <xf numFmtId="0" fontId="18" fillId="7" borderId="2" xfId="0" applyFont="1" applyFill="1" applyBorder="1" applyAlignment="1" applyProtection="1">
      <alignment horizontal="left" vertical="center" shrinkToFit="1"/>
      <protection locked="0"/>
    </xf>
    <xf numFmtId="0" fontId="18" fillId="7" borderId="4" xfId="0" applyFont="1" applyFill="1" applyBorder="1" applyAlignment="1" applyProtection="1">
      <alignment horizontal="left" vertical="center" shrinkToFit="1"/>
      <protection locked="0"/>
    </xf>
    <xf numFmtId="0" fontId="18" fillId="7" borderId="3" xfId="0" applyFont="1" applyFill="1" applyBorder="1" applyAlignment="1" applyProtection="1">
      <alignment horizontal="left" vertical="center" shrinkToFit="1"/>
      <protection locked="0"/>
    </xf>
    <xf numFmtId="0" fontId="15" fillId="0" borderId="8" xfId="0" applyFont="1" applyBorder="1" applyAlignment="1">
      <alignment horizontal="lef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8" fillId="0" borderId="2" xfId="0" applyFont="1" applyFill="1" applyBorder="1" applyAlignment="1" applyProtection="1">
      <alignment horizontal="center" vertical="center"/>
      <protection locked="0"/>
    </xf>
    <xf numFmtId="0" fontId="28" fillId="0" borderId="4" xfId="0" applyFont="1" applyFill="1" applyBorder="1" applyAlignment="1" applyProtection="1">
      <alignment horizontal="center" vertical="center"/>
      <protection locked="0"/>
    </xf>
    <xf numFmtId="0" fontId="28" fillId="0" borderId="3" xfId="0" applyFont="1" applyFill="1" applyBorder="1" applyAlignment="1" applyProtection="1">
      <alignment horizontal="center" vertical="center"/>
      <protection locked="0"/>
    </xf>
    <xf numFmtId="49" fontId="28" fillId="0" borderId="2" xfId="0" applyNumberFormat="1" applyFont="1" applyFill="1" applyBorder="1" applyAlignment="1" applyProtection="1">
      <alignment horizontal="center" vertical="center"/>
      <protection locked="0"/>
    </xf>
    <xf numFmtId="49" fontId="28" fillId="0" borderId="3" xfId="0" applyNumberFormat="1" applyFont="1" applyFill="1" applyBorder="1" applyAlignment="1" applyProtection="1">
      <alignment horizontal="center" vertical="center"/>
      <protection locked="0"/>
    </xf>
    <xf numFmtId="0" fontId="36" fillId="0" borderId="1" xfId="0" applyFont="1" applyFill="1" applyBorder="1" applyAlignment="1" applyProtection="1">
      <alignment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4" xfId="0" applyFont="1" applyFill="1" applyBorder="1" applyAlignment="1" applyProtection="1">
      <alignment horizontal="center" vertical="center" shrinkToFit="1"/>
      <protection locked="0"/>
    </xf>
    <xf numFmtId="0" fontId="37" fillId="0" borderId="3" xfId="0" applyFont="1" applyFill="1" applyBorder="1" applyAlignment="1" applyProtection="1">
      <alignment horizontal="center" vertical="center" shrinkToFit="1"/>
      <protection locked="0"/>
    </xf>
  </cellXfs>
  <cellStyles count="3">
    <cellStyle name="ハイパーリンク" xfId="1" builtinId="8"/>
    <cellStyle name="標準" xfId="0" builtinId="0"/>
    <cellStyle name="標準 2" xfId="2"/>
  </cellStyles>
  <dxfs count="33">
    <dxf>
      <fill>
        <patternFill patternType="none">
          <bgColor auto="1"/>
        </patternFill>
      </fill>
    </dxf>
    <dxf>
      <fill>
        <patternFill patternType="none">
          <bgColor auto="1"/>
        </patternFill>
      </fill>
    </dxf>
    <dxf>
      <fill>
        <patternFill patternType="none">
          <bgColor auto="1"/>
        </patternFill>
      </fill>
    </dxf>
    <dxf>
      <fill>
        <patternFill>
          <bgColor theme="7" tint="0.5999633777886288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8"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1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J$1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J$2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J$2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J$23"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J$2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J$24"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I$16"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J$27"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J$30"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J$3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J$3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J$25"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J$26"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J$29"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fmlaLink="$J$3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J$32"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J$33"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J$43"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J$44"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J$45" lockText="1" noThreeD="1"/>
</file>

<file path=xl/ctrlProps/ctrlProp7.xml><?xml version="1.0" encoding="utf-8"?>
<formControlPr xmlns="http://schemas.microsoft.com/office/spreadsheetml/2009/9/main" objectType="Radio" firstButton="1" fmlaLink="$J$11"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J$46"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J$47"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J$48"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J$55"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J$56"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J$57"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J$52"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J$58"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J$12"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152400</xdr:rowOff>
    </xdr:from>
    <xdr:to>
      <xdr:col>1</xdr:col>
      <xdr:colOff>400050</xdr:colOff>
      <xdr:row>18</xdr:row>
      <xdr:rowOff>38100</xdr:rowOff>
    </xdr:to>
    <xdr:pic>
      <xdr:nvPicPr>
        <xdr:cNvPr id="411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5229225"/>
          <a:ext cx="3619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xdr:colOff>
      <xdr:row>16</xdr:row>
      <xdr:rowOff>133350</xdr:rowOff>
    </xdr:from>
    <xdr:to>
      <xdr:col>3</xdr:col>
      <xdr:colOff>371475</xdr:colOff>
      <xdr:row>18</xdr:row>
      <xdr:rowOff>47625</xdr:rowOff>
    </xdr:to>
    <xdr:pic>
      <xdr:nvPicPr>
        <xdr:cNvPr id="4116"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5" y="5210175"/>
          <a:ext cx="3619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224789</xdr:colOff>
      <xdr:row>21</xdr:row>
      <xdr:rowOff>114301</xdr:rowOff>
    </xdr:from>
    <xdr:to>
      <xdr:col>6</xdr:col>
      <xdr:colOff>645819</xdr:colOff>
      <xdr:row>26</xdr:row>
      <xdr:rowOff>38101</xdr:rowOff>
    </xdr:to>
    <xdr:sp macro="" textlink="">
      <xdr:nvSpPr>
        <xdr:cNvPr id="4" name="テキスト ボックス 3"/>
        <xdr:cNvSpPr txBox="1"/>
      </xdr:nvSpPr>
      <xdr:spPr>
        <a:xfrm>
          <a:off x="400049" y="624840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500"/>
            </a:lnSpc>
          </a:pPr>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400"/>
            </a:lnSpc>
          </a:pP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pPr>
            <a:lnSpc>
              <a:spcPts val="1500"/>
            </a:lnSpc>
          </a:pPr>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400"/>
            </a:lnSpc>
          </a:pPr>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pPr>
            <a:lnSpc>
              <a:spcPts val="1500"/>
            </a:lnSpc>
          </a:pPr>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pPr>
            <a:lnSpc>
              <a:spcPts val="1400"/>
            </a:lnSpc>
          </a:pPr>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14</xdr:row>
          <xdr:rowOff>28575</xdr:rowOff>
        </xdr:from>
        <xdr:to>
          <xdr:col>3</xdr:col>
          <xdr:colOff>695325</xdr:colOff>
          <xdr:row>14</xdr:row>
          <xdr:rowOff>276225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14</xdr:row>
          <xdr:rowOff>38100</xdr:rowOff>
        </xdr:from>
        <xdr:to>
          <xdr:col>5</xdr:col>
          <xdr:colOff>180975</xdr:colOff>
          <xdr:row>14</xdr:row>
          <xdr:rowOff>276225</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15</xdr:row>
          <xdr:rowOff>28575</xdr:rowOff>
        </xdr:from>
        <xdr:to>
          <xdr:col>3</xdr:col>
          <xdr:colOff>695325</xdr:colOff>
          <xdr:row>15</xdr:row>
          <xdr:rowOff>276225</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15</xdr:row>
          <xdr:rowOff>38100</xdr:rowOff>
        </xdr:from>
        <xdr:to>
          <xdr:col>5</xdr:col>
          <xdr:colOff>180975</xdr:colOff>
          <xdr:row>15</xdr:row>
          <xdr:rowOff>276225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219075</xdr:rowOff>
        </xdr:from>
        <xdr:to>
          <xdr:col>6</xdr:col>
          <xdr:colOff>28575</xdr:colOff>
          <xdr:row>15</xdr:row>
          <xdr:rowOff>76200</xdr:rowOff>
        </xdr:to>
        <xdr:sp macro="" textlink="">
          <xdr:nvSpPr>
            <xdr:cNvPr id="2057" name="Group Box 9" hidden="1">
              <a:extLst>
                <a:ext uri="{63B3BB69-23CF-44E3-9099-C40C66FF867C}">
                  <a14:compatExt spid="_x0000_s2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職種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190500</xdr:rowOff>
        </xdr:from>
        <xdr:to>
          <xdr:col>6</xdr:col>
          <xdr:colOff>19050</xdr:colOff>
          <xdr:row>16</xdr:row>
          <xdr:rowOff>114300</xdr:rowOff>
        </xdr:to>
        <xdr:sp macro="" textlink="">
          <xdr:nvSpPr>
            <xdr:cNvPr id="2058" name="Group Box 10"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9525</xdr:rowOff>
        </xdr:from>
        <xdr:to>
          <xdr:col>5</xdr:col>
          <xdr:colOff>276225</xdr:colOff>
          <xdr:row>11</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9525</xdr:rowOff>
        </xdr:from>
        <xdr:to>
          <xdr:col>6</xdr:col>
          <xdr:colOff>361950</xdr:colOff>
          <xdr:row>10</xdr:row>
          <xdr:rowOff>190500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9525</xdr:rowOff>
        </xdr:from>
        <xdr:to>
          <xdr:col>5</xdr:col>
          <xdr:colOff>276225</xdr:colOff>
          <xdr:row>12</xdr:row>
          <xdr:rowOff>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9525</xdr:rowOff>
        </xdr:from>
        <xdr:to>
          <xdr:col>6</xdr:col>
          <xdr:colOff>361950</xdr:colOff>
          <xdr:row>11</xdr:row>
          <xdr:rowOff>190500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809625</xdr:colOff>
          <xdr:row>11</xdr:row>
          <xdr:rowOff>19050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10</xdr:row>
          <xdr:rowOff>161925</xdr:rowOff>
        </xdr:from>
        <xdr:to>
          <xdr:col>6</xdr:col>
          <xdr:colOff>809625</xdr:colOff>
          <xdr:row>12</xdr:row>
          <xdr:rowOff>28575</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9525</xdr:rowOff>
        </xdr:from>
        <xdr:to>
          <xdr:col>5</xdr:col>
          <xdr:colOff>266700</xdr:colOff>
          <xdr:row>13</xdr:row>
          <xdr:rowOff>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9525</xdr:rowOff>
        </xdr:from>
        <xdr:to>
          <xdr:col>6</xdr:col>
          <xdr:colOff>285750</xdr:colOff>
          <xdr:row>13</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11</xdr:row>
          <xdr:rowOff>171450</xdr:rowOff>
        </xdr:from>
        <xdr:to>
          <xdr:col>6</xdr:col>
          <xdr:colOff>809625</xdr:colOff>
          <xdr:row>13</xdr:row>
          <xdr:rowOff>19050</xdr:rowOff>
        </xdr:to>
        <xdr:sp macro="" textlink="">
          <xdr:nvSpPr>
            <xdr:cNvPr id="1048" name="Group Box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xdr:rowOff>
        </xdr:from>
        <xdr:to>
          <xdr:col>5</xdr:col>
          <xdr:colOff>228600</xdr:colOff>
          <xdr:row>20</xdr:row>
          <xdr:rowOff>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xdr:rowOff>
        </xdr:from>
        <xdr:to>
          <xdr:col>6</xdr:col>
          <xdr:colOff>228600</xdr:colOff>
          <xdr:row>20</xdr:row>
          <xdr:rowOff>0</xdr:rowOff>
        </xdr:to>
        <xdr:sp macro="" textlink="">
          <xdr:nvSpPr>
            <xdr:cNvPr id="1050" name="Option Button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9525</xdr:rowOff>
        </xdr:from>
        <xdr:to>
          <xdr:col>5</xdr:col>
          <xdr:colOff>266700</xdr:colOff>
          <xdr:row>21</xdr:row>
          <xdr:rowOff>0</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9525</xdr:rowOff>
        </xdr:from>
        <xdr:to>
          <xdr:col>6</xdr:col>
          <xdr:colOff>266700</xdr:colOff>
          <xdr:row>20</xdr:row>
          <xdr:rowOff>180975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16</xdr:row>
          <xdr:rowOff>123825</xdr:rowOff>
        </xdr:from>
        <xdr:to>
          <xdr:col>6</xdr:col>
          <xdr:colOff>771525</xdr:colOff>
          <xdr:row>18</xdr:row>
          <xdr:rowOff>28575</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19</xdr:row>
          <xdr:rowOff>133350</xdr:rowOff>
        </xdr:from>
        <xdr:to>
          <xdr:col>6</xdr:col>
          <xdr:colOff>771525</xdr:colOff>
          <xdr:row>21</xdr:row>
          <xdr:rowOff>38100</xdr:rowOff>
        </xdr:to>
        <xdr:sp macro="" textlink="">
          <xdr:nvSpPr>
            <xdr:cNvPr id="1054" name="Group Box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9525</xdr:rowOff>
        </xdr:from>
        <xdr:to>
          <xdr:col>5</xdr:col>
          <xdr:colOff>266700</xdr:colOff>
          <xdr:row>22</xdr:row>
          <xdr:rowOff>180975</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9525</xdr:rowOff>
        </xdr:from>
        <xdr:to>
          <xdr:col>6</xdr:col>
          <xdr:colOff>266700</xdr:colOff>
          <xdr:row>22</xdr:row>
          <xdr:rowOff>180975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21</xdr:row>
          <xdr:rowOff>371475</xdr:rowOff>
        </xdr:from>
        <xdr:to>
          <xdr:col>6</xdr:col>
          <xdr:colOff>790575</xdr:colOff>
          <xdr:row>23</xdr:row>
          <xdr:rowOff>76200</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9525</xdr:rowOff>
        </xdr:from>
        <xdr:to>
          <xdr:col>5</xdr:col>
          <xdr:colOff>266700</xdr:colOff>
          <xdr:row>22</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9525</xdr:rowOff>
        </xdr:from>
        <xdr:to>
          <xdr:col>6</xdr:col>
          <xdr:colOff>276225</xdr:colOff>
          <xdr:row>22</xdr:row>
          <xdr:rowOff>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20</xdr:row>
          <xdr:rowOff>161925</xdr:rowOff>
        </xdr:from>
        <xdr:to>
          <xdr:col>6</xdr:col>
          <xdr:colOff>781050</xdr:colOff>
          <xdr:row>22</xdr:row>
          <xdr:rowOff>38100</xdr:rowOff>
        </xdr:to>
        <xdr:sp macro="" textlink="">
          <xdr:nvSpPr>
            <xdr:cNvPr id="1063" name="Group Box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9525</xdr:rowOff>
        </xdr:from>
        <xdr:to>
          <xdr:col>5</xdr:col>
          <xdr:colOff>266700</xdr:colOff>
          <xdr:row>24</xdr:row>
          <xdr:rowOff>0</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9525</xdr:rowOff>
        </xdr:from>
        <xdr:to>
          <xdr:col>6</xdr:col>
          <xdr:colOff>276225</xdr:colOff>
          <xdr:row>24</xdr:row>
          <xdr:rowOff>0</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22</xdr:row>
          <xdr:rowOff>171450</xdr:rowOff>
        </xdr:from>
        <xdr:to>
          <xdr:col>6</xdr:col>
          <xdr:colOff>809625</xdr:colOff>
          <xdr:row>24</xdr:row>
          <xdr:rowOff>19050</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9525</xdr:rowOff>
        </xdr:from>
        <xdr:to>
          <xdr:col>5</xdr:col>
          <xdr:colOff>266700</xdr:colOff>
          <xdr:row>27</xdr:row>
          <xdr:rowOff>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9525</xdr:rowOff>
        </xdr:from>
        <xdr:to>
          <xdr:col>6</xdr:col>
          <xdr:colOff>276225</xdr:colOff>
          <xdr:row>27</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171450</xdr:rowOff>
        </xdr:from>
        <xdr:to>
          <xdr:col>6</xdr:col>
          <xdr:colOff>809625</xdr:colOff>
          <xdr:row>27</xdr:row>
          <xdr:rowOff>19050</xdr:rowOff>
        </xdr:to>
        <xdr:sp macro="" textlink="">
          <xdr:nvSpPr>
            <xdr:cNvPr id="1070" name="Group Box 46" hidden="1">
              <a:extLst>
                <a:ext uri="{63B3BB69-23CF-44E3-9099-C40C66FF867C}">
                  <a14:compatExt spid="_x0000_s1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266700</xdr:colOff>
          <xdr:row>30</xdr:row>
          <xdr:rowOff>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6</xdr:col>
          <xdr:colOff>276225</xdr:colOff>
          <xdr:row>30</xdr:row>
          <xdr:rowOff>0</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171450</xdr:rowOff>
        </xdr:from>
        <xdr:to>
          <xdr:col>6</xdr:col>
          <xdr:colOff>809625</xdr:colOff>
          <xdr:row>30</xdr:row>
          <xdr:rowOff>19050</xdr:rowOff>
        </xdr:to>
        <xdr:sp macro="" textlink="">
          <xdr:nvSpPr>
            <xdr:cNvPr id="1073" name="Group Box 49" hidden="1">
              <a:extLst>
                <a:ext uri="{63B3BB69-23CF-44E3-9099-C40C66FF867C}">
                  <a14:compatExt spid="_x0000_s1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266700</xdr:colOff>
          <xdr:row>34</xdr:row>
          <xdr:rowOff>0</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6</xdr:col>
          <xdr:colOff>276225</xdr:colOff>
          <xdr:row>34</xdr:row>
          <xdr:rowOff>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32</xdr:row>
          <xdr:rowOff>171450</xdr:rowOff>
        </xdr:from>
        <xdr:to>
          <xdr:col>6</xdr:col>
          <xdr:colOff>809625</xdr:colOff>
          <xdr:row>34</xdr:row>
          <xdr:rowOff>19050</xdr:rowOff>
        </xdr:to>
        <xdr:sp macro="" textlink="">
          <xdr:nvSpPr>
            <xdr:cNvPr id="1076" name="Group Box 52" hidden="1">
              <a:extLst>
                <a:ext uri="{63B3BB69-23CF-44E3-9099-C40C66FF867C}">
                  <a14:compatExt spid="_x0000_s1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266700</xdr:colOff>
          <xdr:row>35</xdr:row>
          <xdr:rowOff>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6</xdr:col>
          <xdr:colOff>276225</xdr:colOff>
          <xdr:row>35</xdr:row>
          <xdr:rowOff>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9525</xdr:rowOff>
        </xdr:from>
        <xdr:to>
          <xdr:col>5</xdr:col>
          <xdr:colOff>266700</xdr:colOff>
          <xdr:row>24</xdr:row>
          <xdr:rowOff>180975</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6</xdr:col>
          <xdr:colOff>266700</xdr:colOff>
          <xdr:row>24</xdr:row>
          <xdr:rowOff>180975</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9525</xdr:rowOff>
        </xdr:from>
        <xdr:to>
          <xdr:col>5</xdr:col>
          <xdr:colOff>266700</xdr:colOff>
          <xdr:row>25</xdr:row>
          <xdr:rowOff>180975</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9525</xdr:rowOff>
        </xdr:from>
        <xdr:to>
          <xdr:col>6</xdr:col>
          <xdr:colOff>266700</xdr:colOff>
          <xdr:row>25</xdr:row>
          <xdr:rowOff>180975</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9525</xdr:rowOff>
        </xdr:from>
        <xdr:to>
          <xdr:col>5</xdr:col>
          <xdr:colOff>266700</xdr:colOff>
          <xdr:row>28</xdr:row>
          <xdr:rowOff>180975</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9525</xdr:rowOff>
        </xdr:from>
        <xdr:to>
          <xdr:col>6</xdr:col>
          <xdr:colOff>266700</xdr:colOff>
          <xdr:row>28</xdr:row>
          <xdr:rowOff>180975</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9525</xdr:rowOff>
        </xdr:from>
        <xdr:to>
          <xdr:col>5</xdr:col>
          <xdr:colOff>266700</xdr:colOff>
          <xdr:row>30</xdr:row>
          <xdr:rowOff>180975</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9525</xdr:rowOff>
        </xdr:from>
        <xdr:to>
          <xdr:col>6</xdr:col>
          <xdr:colOff>266700</xdr:colOff>
          <xdr:row>30</xdr:row>
          <xdr:rowOff>180975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9525</xdr:rowOff>
        </xdr:from>
        <xdr:to>
          <xdr:col>5</xdr:col>
          <xdr:colOff>266700</xdr:colOff>
          <xdr:row>31</xdr:row>
          <xdr:rowOff>180975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9525</xdr:rowOff>
        </xdr:from>
        <xdr:to>
          <xdr:col>6</xdr:col>
          <xdr:colOff>266700</xdr:colOff>
          <xdr:row>31</xdr:row>
          <xdr:rowOff>180975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9525</xdr:rowOff>
        </xdr:from>
        <xdr:to>
          <xdr:col>5</xdr:col>
          <xdr:colOff>266700</xdr:colOff>
          <xdr:row>32</xdr:row>
          <xdr:rowOff>180975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9525</xdr:rowOff>
        </xdr:from>
        <xdr:to>
          <xdr:col>6</xdr:col>
          <xdr:colOff>266700</xdr:colOff>
          <xdr:row>32</xdr:row>
          <xdr:rowOff>180975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22</xdr:row>
          <xdr:rowOff>161925</xdr:rowOff>
        </xdr:from>
        <xdr:to>
          <xdr:col>6</xdr:col>
          <xdr:colOff>800100</xdr:colOff>
          <xdr:row>24</xdr:row>
          <xdr:rowOff>28575</xdr:rowOff>
        </xdr:to>
        <xdr:sp macro="" textlink="">
          <xdr:nvSpPr>
            <xdr:cNvPr id="1093" name="Group Box 69" hidden="1">
              <a:extLst>
                <a:ext uri="{63B3BB69-23CF-44E3-9099-C40C66FF867C}">
                  <a14:compatExt spid="_x0000_s1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352425</xdr:rowOff>
        </xdr:from>
        <xdr:to>
          <xdr:col>6</xdr:col>
          <xdr:colOff>809625</xdr:colOff>
          <xdr:row>25</xdr:row>
          <xdr:rowOff>57150</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161925</xdr:rowOff>
        </xdr:from>
        <xdr:to>
          <xdr:col>6</xdr:col>
          <xdr:colOff>838200</xdr:colOff>
          <xdr:row>26</xdr:row>
          <xdr:rowOff>66675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161925</xdr:rowOff>
        </xdr:from>
        <xdr:to>
          <xdr:col>6</xdr:col>
          <xdr:colOff>819150</xdr:colOff>
          <xdr:row>27</xdr:row>
          <xdr:rowOff>0</xdr:rowOff>
        </xdr:to>
        <xdr:sp macro="" textlink="">
          <xdr:nvSpPr>
            <xdr:cNvPr id="1096" name="Group Box 72" hidden="1">
              <a:extLst>
                <a:ext uri="{63B3BB69-23CF-44E3-9099-C40C66FF867C}">
                  <a14:compatExt spid="_x0000_s1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27</xdr:row>
          <xdr:rowOff>200025</xdr:rowOff>
        </xdr:from>
        <xdr:to>
          <xdr:col>6</xdr:col>
          <xdr:colOff>819150</xdr:colOff>
          <xdr:row>29</xdr:row>
          <xdr:rowOff>47625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161925</xdr:rowOff>
        </xdr:from>
        <xdr:to>
          <xdr:col>6</xdr:col>
          <xdr:colOff>828675</xdr:colOff>
          <xdr:row>30</xdr:row>
          <xdr:rowOff>9525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29</xdr:row>
          <xdr:rowOff>361950</xdr:rowOff>
        </xdr:from>
        <xdr:to>
          <xdr:col>6</xdr:col>
          <xdr:colOff>838200</xdr:colOff>
          <xdr:row>31</xdr:row>
          <xdr:rowOff>28575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30</xdr:row>
          <xdr:rowOff>180975</xdr:rowOff>
        </xdr:from>
        <xdr:to>
          <xdr:col>6</xdr:col>
          <xdr:colOff>838200</xdr:colOff>
          <xdr:row>32</xdr:row>
          <xdr:rowOff>9525</xdr:rowOff>
        </xdr:to>
        <xdr:sp macro="" textlink="">
          <xdr:nvSpPr>
            <xdr:cNvPr id="1100" name="Group Box 76" hidden="1">
              <a:extLst>
                <a:ext uri="{63B3BB69-23CF-44E3-9099-C40C66FF867C}">
                  <a14:compatExt spid="_x0000_s1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31</xdr:row>
          <xdr:rowOff>152400</xdr:rowOff>
        </xdr:from>
        <xdr:to>
          <xdr:col>6</xdr:col>
          <xdr:colOff>828675</xdr:colOff>
          <xdr:row>33</xdr:row>
          <xdr:rowOff>28575</xdr:rowOff>
        </xdr:to>
        <xdr:sp macro="" textlink="">
          <xdr:nvSpPr>
            <xdr:cNvPr id="1101" name="Group Box 77" hidden="1">
              <a:extLst>
                <a:ext uri="{63B3BB69-23CF-44E3-9099-C40C66FF867C}">
                  <a14:compatExt spid="_x0000_s1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32</xdr:row>
          <xdr:rowOff>171450</xdr:rowOff>
        </xdr:from>
        <xdr:to>
          <xdr:col>6</xdr:col>
          <xdr:colOff>828675</xdr:colOff>
          <xdr:row>34</xdr:row>
          <xdr:rowOff>19050</xdr:rowOff>
        </xdr:to>
        <xdr:sp macro="" textlink="">
          <xdr:nvSpPr>
            <xdr:cNvPr id="1102" name="Group Box 78" hidden="1">
              <a:extLst>
                <a:ext uri="{63B3BB69-23CF-44E3-9099-C40C66FF867C}">
                  <a14:compatExt spid="_x0000_s1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33</xdr:row>
          <xdr:rowOff>371475</xdr:rowOff>
        </xdr:from>
        <xdr:to>
          <xdr:col>6</xdr:col>
          <xdr:colOff>838200</xdr:colOff>
          <xdr:row>35</xdr:row>
          <xdr:rowOff>28575</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9525</xdr:rowOff>
        </xdr:from>
        <xdr:to>
          <xdr:col>5</xdr:col>
          <xdr:colOff>266700</xdr:colOff>
          <xdr:row>42</xdr:row>
          <xdr:rowOff>180975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6</xdr:col>
          <xdr:colOff>266700</xdr:colOff>
          <xdr:row>42</xdr:row>
          <xdr:rowOff>180975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9525</xdr:rowOff>
        </xdr:from>
        <xdr:to>
          <xdr:col>5</xdr:col>
          <xdr:colOff>266700</xdr:colOff>
          <xdr:row>43</xdr:row>
          <xdr:rowOff>180975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9525</xdr:rowOff>
        </xdr:from>
        <xdr:to>
          <xdr:col>6</xdr:col>
          <xdr:colOff>266700</xdr:colOff>
          <xdr:row>43</xdr:row>
          <xdr:rowOff>180975</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266700</xdr:colOff>
          <xdr:row>44</xdr:row>
          <xdr:rowOff>180975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44</xdr:row>
          <xdr:rowOff>9525</xdr:rowOff>
        </xdr:from>
        <xdr:to>
          <xdr:col>6</xdr:col>
          <xdr:colOff>266700</xdr:colOff>
          <xdr:row>44</xdr:row>
          <xdr:rowOff>180975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9525</xdr:rowOff>
        </xdr:from>
        <xdr:to>
          <xdr:col>5</xdr:col>
          <xdr:colOff>266700</xdr:colOff>
          <xdr:row>45</xdr:row>
          <xdr:rowOff>180975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9525</xdr:rowOff>
        </xdr:from>
        <xdr:to>
          <xdr:col>6</xdr:col>
          <xdr:colOff>266700</xdr:colOff>
          <xdr:row>45</xdr:row>
          <xdr:rowOff>180975</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46</xdr:row>
          <xdr:rowOff>9525</xdr:rowOff>
        </xdr:from>
        <xdr:to>
          <xdr:col>5</xdr:col>
          <xdr:colOff>266700</xdr:colOff>
          <xdr:row>46</xdr:row>
          <xdr:rowOff>180975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9525</xdr:rowOff>
        </xdr:from>
        <xdr:to>
          <xdr:col>6</xdr:col>
          <xdr:colOff>266700</xdr:colOff>
          <xdr:row>46</xdr:row>
          <xdr:rowOff>180975</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9525</xdr:rowOff>
        </xdr:from>
        <xdr:to>
          <xdr:col>5</xdr:col>
          <xdr:colOff>266700</xdr:colOff>
          <xdr:row>47</xdr:row>
          <xdr:rowOff>180975</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9525</xdr:rowOff>
        </xdr:from>
        <xdr:to>
          <xdr:col>6</xdr:col>
          <xdr:colOff>266700</xdr:colOff>
          <xdr:row>47</xdr:row>
          <xdr:rowOff>180975</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54</xdr:row>
          <xdr:rowOff>9525</xdr:rowOff>
        </xdr:from>
        <xdr:to>
          <xdr:col>5</xdr:col>
          <xdr:colOff>266700</xdr:colOff>
          <xdr:row>54</xdr:row>
          <xdr:rowOff>180975</xdr:rowOff>
        </xdr:to>
        <xdr:sp macro="" textlink="">
          <xdr:nvSpPr>
            <xdr:cNvPr id="1127" name="Option Button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9525</xdr:rowOff>
        </xdr:from>
        <xdr:to>
          <xdr:col>6</xdr:col>
          <xdr:colOff>266700</xdr:colOff>
          <xdr:row>54</xdr:row>
          <xdr:rowOff>180975</xdr:rowOff>
        </xdr:to>
        <xdr:sp macro="" textlink="">
          <xdr:nvSpPr>
            <xdr:cNvPr id="1128" name="Option Button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9525</xdr:rowOff>
        </xdr:from>
        <xdr:to>
          <xdr:col>5</xdr:col>
          <xdr:colOff>266700</xdr:colOff>
          <xdr:row>55</xdr:row>
          <xdr:rowOff>180975</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9525</xdr:rowOff>
        </xdr:from>
        <xdr:to>
          <xdr:col>6</xdr:col>
          <xdr:colOff>266700</xdr:colOff>
          <xdr:row>55</xdr:row>
          <xdr:rowOff>180975</xdr:rowOff>
        </xdr:to>
        <xdr:sp macro="" textlink="">
          <xdr:nvSpPr>
            <xdr:cNvPr id="1130" name="Option Button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xdr:row>
          <xdr:rowOff>9525</xdr:rowOff>
        </xdr:from>
        <xdr:to>
          <xdr:col>5</xdr:col>
          <xdr:colOff>266700</xdr:colOff>
          <xdr:row>56</xdr:row>
          <xdr:rowOff>180975</xdr:rowOff>
        </xdr:to>
        <xdr:sp macro="" textlink="">
          <xdr:nvSpPr>
            <xdr:cNvPr id="1131" name="Option Button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9525</xdr:rowOff>
        </xdr:from>
        <xdr:to>
          <xdr:col>6</xdr:col>
          <xdr:colOff>266700</xdr:colOff>
          <xdr:row>56</xdr:row>
          <xdr:rowOff>180975</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266700</xdr:colOff>
          <xdr:row>52</xdr:row>
          <xdr:rowOff>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9525</xdr:rowOff>
        </xdr:from>
        <xdr:to>
          <xdr:col>6</xdr:col>
          <xdr:colOff>276225</xdr:colOff>
          <xdr:row>52</xdr:row>
          <xdr:rowOff>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266700</xdr:colOff>
          <xdr:row>58</xdr:row>
          <xdr:rowOff>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9525</xdr:rowOff>
        </xdr:from>
        <xdr:to>
          <xdr:col>6</xdr:col>
          <xdr:colOff>276225</xdr:colOff>
          <xdr:row>58</xdr:row>
          <xdr:rowOff>0</xdr:rowOff>
        </xdr:to>
        <xdr:sp macro="" textlink="">
          <xdr:nvSpPr>
            <xdr:cNvPr id="1138" name="Option Button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41</xdr:row>
          <xdr:rowOff>466725</xdr:rowOff>
        </xdr:from>
        <xdr:to>
          <xdr:col>6</xdr:col>
          <xdr:colOff>781050</xdr:colOff>
          <xdr:row>43</xdr:row>
          <xdr:rowOff>28575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42</xdr:row>
          <xdr:rowOff>171450</xdr:rowOff>
        </xdr:from>
        <xdr:to>
          <xdr:col>6</xdr:col>
          <xdr:colOff>800100</xdr:colOff>
          <xdr:row>44</xdr:row>
          <xdr:rowOff>19050</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43</xdr:row>
          <xdr:rowOff>161925</xdr:rowOff>
        </xdr:from>
        <xdr:to>
          <xdr:col>6</xdr:col>
          <xdr:colOff>790575</xdr:colOff>
          <xdr:row>45</xdr:row>
          <xdr:rowOff>19050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44</xdr:row>
          <xdr:rowOff>161925</xdr:rowOff>
        </xdr:from>
        <xdr:to>
          <xdr:col>6</xdr:col>
          <xdr:colOff>800100</xdr:colOff>
          <xdr:row>46</xdr:row>
          <xdr:rowOff>19050</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45</xdr:row>
          <xdr:rowOff>161925</xdr:rowOff>
        </xdr:from>
        <xdr:to>
          <xdr:col>6</xdr:col>
          <xdr:colOff>809625</xdr:colOff>
          <xdr:row>47</xdr:row>
          <xdr:rowOff>9525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46</xdr:row>
          <xdr:rowOff>171450</xdr:rowOff>
        </xdr:from>
        <xdr:to>
          <xdr:col>6</xdr:col>
          <xdr:colOff>809625</xdr:colOff>
          <xdr:row>48</xdr:row>
          <xdr:rowOff>19050</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50</xdr:row>
          <xdr:rowOff>276225</xdr:rowOff>
        </xdr:from>
        <xdr:to>
          <xdr:col>6</xdr:col>
          <xdr:colOff>828675</xdr:colOff>
          <xdr:row>52</xdr:row>
          <xdr:rowOff>19050</xdr:rowOff>
        </xdr:to>
        <xdr:sp macro="" textlink="">
          <xdr:nvSpPr>
            <xdr:cNvPr id="1147" name="Group Box 123" hidden="1">
              <a:extLst>
                <a:ext uri="{63B3BB69-23CF-44E3-9099-C40C66FF867C}">
                  <a14:compatExt spid="_x0000_s1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53</xdr:row>
          <xdr:rowOff>419100</xdr:rowOff>
        </xdr:from>
        <xdr:to>
          <xdr:col>7</xdr:col>
          <xdr:colOff>19050</xdr:colOff>
          <xdr:row>55</xdr:row>
          <xdr:rowOff>28575</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54</xdr:row>
          <xdr:rowOff>161925</xdr:rowOff>
        </xdr:from>
        <xdr:to>
          <xdr:col>7</xdr:col>
          <xdr:colOff>19050</xdr:colOff>
          <xdr:row>56</xdr:row>
          <xdr:rowOff>28575</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55</xdr:row>
          <xdr:rowOff>161925</xdr:rowOff>
        </xdr:from>
        <xdr:to>
          <xdr:col>7</xdr:col>
          <xdr:colOff>9525</xdr:colOff>
          <xdr:row>57</xdr:row>
          <xdr:rowOff>19050</xdr:rowOff>
        </xdr:to>
        <xdr:sp macro="" textlink="">
          <xdr:nvSpPr>
            <xdr:cNvPr id="1150" name="Group Box 126" hidden="1">
              <a:extLst>
                <a:ext uri="{63B3BB69-23CF-44E3-9099-C40C66FF867C}">
                  <a14:compatExt spid="_x0000_s1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56</xdr:row>
          <xdr:rowOff>171450</xdr:rowOff>
        </xdr:from>
        <xdr:to>
          <xdr:col>7</xdr:col>
          <xdr:colOff>9525</xdr:colOff>
          <xdr:row>58</xdr:row>
          <xdr:rowOff>9525</xdr:rowOff>
        </xdr:to>
        <xdr:sp macro="" textlink="">
          <xdr:nvSpPr>
            <xdr:cNvPr id="1151" name="Group Box 127"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xdr:row>
          <xdr:rowOff>123825</xdr:rowOff>
        </xdr:from>
        <xdr:to>
          <xdr:col>5</xdr:col>
          <xdr:colOff>514350</xdr:colOff>
          <xdr:row>8</xdr:row>
          <xdr:rowOff>47625</xdr:rowOff>
        </xdr:to>
        <xdr:sp macro="" textlink="">
          <xdr:nvSpPr>
            <xdr:cNvPr id="1154" name="Group Box 130"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17</xdr:row>
          <xdr:rowOff>123825</xdr:rowOff>
        </xdr:from>
        <xdr:to>
          <xdr:col>6</xdr:col>
          <xdr:colOff>771525</xdr:colOff>
          <xdr:row>19</xdr:row>
          <xdr:rowOff>28575</xdr:rowOff>
        </xdr:to>
        <xdr:sp macro="" textlink="">
          <xdr:nvSpPr>
            <xdr:cNvPr id="1155" name="Group Box 131" hidden="1">
              <a:extLst>
                <a:ext uri="{63B3BB69-23CF-44E3-9099-C40C66FF867C}">
                  <a14:compatExt spid="_x0000_s1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kushinkyo.or.jp/index/tabid/868/Default.aspx"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6" Type="http://schemas.openxmlformats.org/officeDocument/2006/relationships/ctrlProp" Target="../ctrlProps/ctrlProp79.xml"/><Relationship Id="rId84" Type="http://schemas.openxmlformats.org/officeDocument/2006/relationships/ctrlProp" Target="../ctrlProps/ctrlProp87.xml"/><Relationship Id="rId89" Type="http://schemas.openxmlformats.org/officeDocument/2006/relationships/ctrlProp" Target="../ctrlProps/ctrlProp92.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79" Type="http://schemas.openxmlformats.org/officeDocument/2006/relationships/ctrlProp" Target="../ctrlProps/ctrlProp82.xml"/><Relationship Id="rId87" Type="http://schemas.openxmlformats.org/officeDocument/2006/relationships/ctrlProp" Target="../ctrlProps/ctrlProp90.xml"/><Relationship Id="rId5" Type="http://schemas.openxmlformats.org/officeDocument/2006/relationships/ctrlProp" Target="../ctrlProps/ctrlProp8.xml"/><Relationship Id="rId61" Type="http://schemas.openxmlformats.org/officeDocument/2006/relationships/ctrlProp" Target="../ctrlProps/ctrlProp64.xml"/><Relationship Id="rId82" Type="http://schemas.openxmlformats.org/officeDocument/2006/relationships/ctrlProp" Target="../ctrlProps/ctrlProp85.xml"/><Relationship Id="rId90" Type="http://schemas.openxmlformats.org/officeDocument/2006/relationships/ctrlProp" Target="../ctrlProps/ctrlProp93.xml"/><Relationship Id="rId95" Type="http://schemas.openxmlformats.org/officeDocument/2006/relationships/ctrlProp" Target="../ctrlProps/ctrlProp98.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93" Type="http://schemas.openxmlformats.org/officeDocument/2006/relationships/ctrlProp" Target="../ctrlProps/ctrlProp96.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94" Type="http://schemas.openxmlformats.org/officeDocument/2006/relationships/ctrlProp" Target="../ctrlProps/ctrlProp97.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Q28"/>
  <sheetViews>
    <sheetView showGridLines="0" tabSelected="1" zoomScaleNormal="100" zoomScaleSheetLayoutView="93" workbookViewId="0"/>
  </sheetViews>
  <sheetFormatPr defaultRowHeight="15" x14ac:dyDescent="0.15"/>
  <cols>
    <col min="1" max="1" width="2.25" customWidth="1"/>
    <col min="2" max="8" width="9" style="46" customWidth="1"/>
  </cols>
  <sheetData>
    <row r="1" spans="2:17" ht="43.5" customHeight="1" x14ac:dyDescent="0.15">
      <c r="B1" s="78" t="s">
        <v>114</v>
      </c>
      <c r="C1" s="78"/>
      <c r="D1" s="78"/>
      <c r="E1" s="78"/>
      <c r="F1" s="78"/>
      <c r="G1" s="78"/>
      <c r="H1" s="78"/>
      <c r="I1" s="78"/>
      <c r="J1" s="78"/>
    </row>
    <row r="2" spans="2:17" ht="45" customHeight="1" x14ac:dyDescent="0.15">
      <c r="B2" s="79" t="s">
        <v>115</v>
      </c>
      <c r="C2" s="79"/>
      <c r="D2" s="79"/>
      <c r="E2" s="79"/>
      <c r="F2" s="79"/>
      <c r="G2" s="79"/>
      <c r="H2" s="79"/>
      <c r="I2" s="79"/>
      <c r="J2" s="79"/>
      <c r="K2" s="79"/>
      <c r="L2" s="79"/>
      <c r="M2" s="79"/>
      <c r="N2" s="44"/>
      <c r="O2" s="44"/>
      <c r="P2" s="44"/>
      <c r="Q2" s="45"/>
    </row>
    <row r="3" spans="2:17" ht="34.5" customHeight="1" x14ac:dyDescent="0.15">
      <c r="B3" s="79" t="s">
        <v>116</v>
      </c>
      <c r="C3" s="79"/>
      <c r="D3" s="79"/>
      <c r="E3" s="79"/>
      <c r="F3" s="79"/>
      <c r="G3" s="79"/>
      <c r="H3" s="79"/>
      <c r="I3" s="79"/>
      <c r="J3" s="79"/>
      <c r="K3" s="79"/>
      <c r="L3" s="79"/>
      <c r="M3" s="79"/>
      <c r="N3" s="48"/>
      <c r="O3" s="48"/>
      <c r="P3" s="48"/>
    </row>
    <row r="4" spans="2:17" ht="30" customHeight="1" x14ac:dyDescent="0.15">
      <c r="B4" s="80" t="s">
        <v>139</v>
      </c>
      <c r="C4" s="80"/>
      <c r="D4" s="80"/>
      <c r="E4" s="80"/>
      <c r="F4" s="80"/>
      <c r="G4" s="80"/>
      <c r="H4" s="80"/>
      <c r="I4" s="80"/>
      <c r="J4" s="80"/>
      <c r="K4" s="80"/>
      <c r="L4" s="80"/>
      <c r="M4" s="80"/>
      <c r="N4" s="71"/>
      <c r="O4" s="71"/>
      <c r="P4" s="71"/>
    </row>
    <row r="5" spans="2:17" ht="17.25" customHeight="1" x14ac:dyDescent="0.15">
      <c r="B5" s="80" t="s">
        <v>141</v>
      </c>
      <c r="C5" s="80"/>
      <c r="D5" s="80"/>
      <c r="I5" s="47"/>
      <c r="J5" s="47"/>
      <c r="K5" s="47"/>
      <c r="L5" s="47"/>
      <c r="M5" s="47"/>
      <c r="N5" s="71"/>
      <c r="O5" s="71"/>
      <c r="P5" s="71"/>
    </row>
    <row r="6" spans="2:17" ht="15.75" customHeight="1" x14ac:dyDescent="0.15">
      <c r="B6" s="72" t="s">
        <v>140</v>
      </c>
      <c r="C6" s="70"/>
      <c r="D6" s="70"/>
      <c r="E6" s="49"/>
      <c r="I6" s="47"/>
      <c r="J6" s="47"/>
      <c r="K6" s="47"/>
      <c r="L6" s="47"/>
      <c r="M6" s="47"/>
      <c r="N6" s="71"/>
      <c r="O6" s="71"/>
      <c r="P6" s="71"/>
    </row>
    <row r="7" spans="2:17" ht="10.5" customHeight="1" x14ac:dyDescent="0.15">
      <c r="B7" s="49"/>
      <c r="C7" s="50"/>
      <c r="D7" s="50"/>
      <c r="E7" s="49"/>
      <c r="I7" s="47"/>
      <c r="J7" s="47"/>
      <c r="K7" s="47"/>
      <c r="L7" s="47"/>
      <c r="M7" s="47"/>
      <c r="N7" s="48"/>
      <c r="O7" s="48"/>
      <c r="P7" s="48"/>
    </row>
    <row r="8" spans="2:17" ht="20.25" customHeight="1" x14ac:dyDescent="0.15">
      <c r="B8" s="80" t="s">
        <v>117</v>
      </c>
      <c r="C8" s="80"/>
      <c r="D8" s="80"/>
      <c r="E8" s="80"/>
      <c r="F8" s="80"/>
      <c r="G8" s="80"/>
      <c r="H8" s="80"/>
      <c r="I8" s="80"/>
      <c r="J8" s="80"/>
      <c r="K8" s="80"/>
      <c r="L8" s="80"/>
      <c r="M8" s="80"/>
      <c r="N8" s="48"/>
      <c r="O8" s="48"/>
      <c r="P8" s="48"/>
    </row>
    <row r="9" spans="2:17" ht="19.5" customHeight="1" x14ac:dyDescent="0.15">
      <c r="B9" s="80" t="s">
        <v>106</v>
      </c>
      <c r="C9" s="80"/>
      <c r="D9" s="80"/>
      <c r="I9" s="47"/>
      <c r="J9" s="47"/>
      <c r="K9" s="47"/>
      <c r="L9" s="47"/>
      <c r="M9" s="47"/>
      <c r="N9" s="48"/>
      <c r="O9" s="48"/>
      <c r="P9" s="48"/>
    </row>
    <row r="10" spans="2:17" ht="28.5" customHeight="1" x14ac:dyDescent="0.15">
      <c r="B10" s="79" t="s">
        <v>107</v>
      </c>
      <c r="C10" s="80"/>
      <c r="D10" s="80"/>
      <c r="E10" s="80"/>
      <c r="F10" s="80"/>
      <c r="G10" s="80"/>
      <c r="I10" s="47"/>
      <c r="J10" s="47"/>
      <c r="K10" s="47"/>
      <c r="L10" s="47"/>
      <c r="M10" s="47"/>
      <c r="N10" s="48"/>
      <c r="O10" s="48"/>
      <c r="P10" s="48"/>
    </row>
    <row r="11" spans="2:17" ht="17.25" customHeight="1" x14ac:dyDescent="0.15">
      <c r="I11" s="47"/>
      <c r="J11" s="47"/>
      <c r="K11" s="47"/>
      <c r="L11" s="47"/>
      <c r="M11" s="47"/>
      <c r="N11" s="48"/>
      <c r="O11" s="48"/>
      <c r="P11" s="48"/>
    </row>
    <row r="12" spans="2:17" ht="30" customHeight="1" x14ac:dyDescent="0.15">
      <c r="B12" s="51" t="s">
        <v>108</v>
      </c>
      <c r="I12" s="47"/>
      <c r="J12" s="47"/>
      <c r="K12" s="47"/>
      <c r="L12" s="47"/>
      <c r="M12" s="47"/>
      <c r="N12" s="48"/>
      <c r="O12" s="48"/>
      <c r="P12" s="48"/>
    </row>
    <row r="13" spans="2:17" ht="30" customHeight="1" x14ac:dyDescent="0.15">
      <c r="B13" s="79" t="s">
        <v>109</v>
      </c>
      <c r="C13" s="79"/>
      <c r="D13" s="79"/>
      <c r="E13" s="79"/>
      <c r="F13" s="79"/>
      <c r="G13" s="79"/>
      <c r="H13" s="79"/>
      <c r="I13" s="79"/>
      <c r="J13" s="79"/>
      <c r="K13" s="79"/>
      <c r="L13" s="79"/>
      <c r="M13" s="79"/>
      <c r="N13" s="52"/>
      <c r="O13" s="52"/>
      <c r="P13" s="48"/>
    </row>
    <row r="14" spans="2:17" ht="30" customHeight="1" x14ac:dyDescent="0.15">
      <c r="B14" s="80" t="s">
        <v>110</v>
      </c>
      <c r="C14" s="80"/>
      <c r="D14" s="80"/>
      <c r="E14" s="80"/>
      <c r="F14" s="80"/>
      <c r="G14" s="80"/>
      <c r="H14" s="80"/>
      <c r="I14" s="80"/>
      <c r="J14" s="80"/>
      <c r="K14" s="80"/>
      <c r="L14" s="80"/>
      <c r="M14" s="80"/>
      <c r="N14" s="48"/>
      <c r="O14" s="48"/>
      <c r="P14" s="48"/>
    </row>
    <row r="15" spans="2:17" ht="13.5" x14ac:dyDescent="0.15">
      <c r="B15" s="53"/>
      <c r="C15" s="4" t="s">
        <v>97</v>
      </c>
      <c r="D15" s="3" t="s">
        <v>32</v>
      </c>
      <c r="E15" s="3"/>
      <c r="F15" s="3"/>
      <c r="G15" s="3"/>
      <c r="H15" s="3"/>
      <c r="I15" s="3"/>
    </row>
    <row r="16" spans="2:17" ht="13.5" x14ac:dyDescent="0.15">
      <c r="B16" s="54"/>
      <c r="C16" s="4" t="s">
        <v>97</v>
      </c>
      <c r="D16" s="3" t="s">
        <v>33</v>
      </c>
      <c r="E16" s="3"/>
      <c r="F16" s="3"/>
      <c r="G16" s="3"/>
      <c r="H16" s="3"/>
      <c r="I16" s="3"/>
    </row>
    <row r="17" spans="2:13" ht="13.5" x14ac:dyDescent="0.15">
      <c r="B17" s="55"/>
      <c r="C17" s="4" t="s">
        <v>97</v>
      </c>
      <c r="D17" s="3" t="s">
        <v>91</v>
      </c>
      <c r="E17" s="3"/>
      <c r="F17" s="3"/>
      <c r="G17" s="3"/>
      <c r="H17" s="3"/>
      <c r="I17" s="3"/>
    </row>
    <row r="18" spans="2:13" ht="13.5" x14ac:dyDescent="0.15">
      <c r="B18" s="11" t="s">
        <v>93</v>
      </c>
      <c r="C18" s="4" t="s">
        <v>111</v>
      </c>
      <c r="D18" s="3" t="s">
        <v>98</v>
      </c>
      <c r="E18" s="3"/>
      <c r="F18" s="3"/>
      <c r="G18" s="3"/>
      <c r="H18" s="3"/>
      <c r="I18" s="3"/>
    </row>
    <row r="19" spans="2:13" ht="13.5" x14ac:dyDescent="0.15">
      <c r="B19" s="56"/>
      <c r="C19" s="4" t="s">
        <v>112</v>
      </c>
      <c r="D19" s="3" t="s">
        <v>55</v>
      </c>
      <c r="E19" s="3"/>
      <c r="F19" s="3"/>
      <c r="G19" s="3"/>
      <c r="H19" s="3"/>
      <c r="I19" s="3"/>
    </row>
    <row r="20" spans="2:13" ht="13.5" customHeight="1" x14ac:dyDescent="0.15"/>
    <row r="21" spans="2:13" ht="30" customHeight="1" x14ac:dyDescent="0.15">
      <c r="B21" s="79" t="s">
        <v>113</v>
      </c>
      <c r="C21" s="79"/>
      <c r="D21" s="79"/>
      <c r="E21" s="79"/>
      <c r="F21" s="79"/>
      <c r="G21" s="79"/>
      <c r="H21" s="79"/>
      <c r="I21" s="79"/>
      <c r="J21" s="79"/>
      <c r="K21" s="79"/>
      <c r="L21" s="79"/>
      <c r="M21" s="79"/>
    </row>
    <row r="22" spans="2:13" ht="30" customHeight="1" x14ac:dyDescent="0.15">
      <c r="B22" s="79"/>
      <c r="C22" s="79"/>
      <c r="D22" s="79"/>
      <c r="E22" s="79"/>
      <c r="F22" s="79"/>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k0rI2Hh4CoVgrS/rZCMkuTz5b0h8GlIocUN9jkWmVaGBYvL+fke55+40E7//57s9bzzLNGAw73djYhvaAxlwGw==" saltValue="RWAnnw+5sxgVQ9lxaBTTuw==" spinCount="100000" sheet="1" objects="1" scenarios="1"/>
  <mergeCells count="12">
    <mergeCell ref="B22:F22"/>
    <mergeCell ref="B3:M3"/>
    <mergeCell ref="B4:M4"/>
    <mergeCell ref="B8:M8"/>
    <mergeCell ref="B14:M14"/>
    <mergeCell ref="B13:M13"/>
    <mergeCell ref="B21:M21"/>
    <mergeCell ref="B1:J1"/>
    <mergeCell ref="B2:M2"/>
    <mergeCell ref="B5:D5"/>
    <mergeCell ref="B9:D9"/>
    <mergeCell ref="B10:G10"/>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21"/>
  <sheetViews>
    <sheetView view="pageBreakPreview" zoomScaleNormal="100" zoomScaleSheetLayoutView="100" workbookViewId="0"/>
  </sheetViews>
  <sheetFormatPr defaultRowHeight="13.5" x14ac:dyDescent="0.15"/>
  <cols>
    <col min="1" max="1" width="21.25" style="12" customWidth="1"/>
    <col min="2" max="2" width="9" style="12"/>
    <col min="3" max="3" width="9" style="12" customWidth="1"/>
    <col min="4" max="4" width="11" style="12" bestFit="1" customWidth="1"/>
    <col min="5" max="5" width="9" style="12" customWidth="1"/>
    <col min="6" max="6" width="11.25" style="12" customWidth="1"/>
    <col min="7" max="7" width="9" style="12" customWidth="1"/>
    <col min="8" max="8" width="9" style="12"/>
    <col min="9" max="9" width="9" style="12" customWidth="1"/>
    <col min="10" max="16384" width="9" style="12"/>
  </cols>
  <sheetData>
    <row r="1" spans="1:9" ht="15" customHeight="1" x14ac:dyDescent="0.15">
      <c r="A1" s="12" t="s">
        <v>92</v>
      </c>
      <c r="F1" s="13"/>
      <c r="G1" s="14"/>
      <c r="H1" s="15"/>
      <c r="I1" s="16"/>
    </row>
    <row r="3" spans="1:9" ht="24" customHeight="1" x14ac:dyDescent="0.15">
      <c r="A3" s="17" t="s">
        <v>31</v>
      </c>
      <c r="B3" s="97"/>
      <c r="C3" s="98"/>
      <c r="D3" s="98"/>
      <c r="E3" s="98"/>
      <c r="F3" s="99"/>
      <c r="G3" s="18" t="str">
        <f>IF(B3="","※未入力です","")</f>
        <v>※未入力です</v>
      </c>
    </row>
    <row r="4" spans="1:9" ht="24" customHeight="1" x14ac:dyDescent="0.15">
      <c r="A4" s="19" t="s">
        <v>22</v>
      </c>
      <c r="B4" s="20"/>
      <c r="C4" s="21"/>
      <c r="D4" s="21"/>
      <c r="E4" s="21"/>
      <c r="F4" s="21"/>
    </row>
    <row r="5" spans="1:9" ht="24" customHeight="1" x14ac:dyDescent="0.15">
      <c r="A5" s="106" t="s">
        <v>38</v>
      </c>
      <c r="B5" s="89" t="s">
        <v>21</v>
      </c>
      <c r="C5" s="89"/>
      <c r="D5" s="90"/>
      <c r="E5" s="90"/>
      <c r="F5" s="90"/>
      <c r="G5" s="18" t="str">
        <f>IF(D5="","※未入力です","")</f>
        <v>※未入力です</v>
      </c>
    </row>
    <row r="6" spans="1:9" ht="24" customHeight="1" x14ac:dyDescent="0.15">
      <c r="A6" s="107"/>
      <c r="B6" s="91" t="s">
        <v>23</v>
      </c>
      <c r="C6" s="92"/>
      <c r="D6" s="93"/>
      <c r="E6" s="94"/>
      <c r="F6" s="95"/>
      <c r="G6" s="18" t="str">
        <f t="shared" ref="G6:G18" si="0">IF(D6="","※未入力です","")</f>
        <v>※未入力です</v>
      </c>
    </row>
    <row r="7" spans="1:9" ht="24" customHeight="1" x14ac:dyDescent="0.15">
      <c r="A7" s="107"/>
      <c r="B7" s="91" t="s">
        <v>142</v>
      </c>
      <c r="C7" s="92"/>
      <c r="D7" s="93"/>
      <c r="E7" s="94"/>
      <c r="F7" s="95"/>
      <c r="G7" s="18" t="str">
        <f t="shared" si="0"/>
        <v>※未入力です</v>
      </c>
    </row>
    <row r="8" spans="1:9" ht="24" customHeight="1" x14ac:dyDescent="0.15">
      <c r="A8" s="107"/>
      <c r="B8" s="96" t="s">
        <v>16</v>
      </c>
      <c r="C8" s="82"/>
      <c r="D8" s="86"/>
      <c r="E8" s="87"/>
      <c r="F8" s="88"/>
      <c r="G8" s="18" t="str">
        <f t="shared" si="0"/>
        <v>※未入力です</v>
      </c>
    </row>
    <row r="9" spans="1:9" ht="52.5" customHeight="1" x14ac:dyDescent="0.15">
      <c r="A9" s="107"/>
      <c r="B9" s="81" t="s">
        <v>17</v>
      </c>
      <c r="C9" s="82"/>
      <c r="D9" s="83"/>
      <c r="E9" s="84"/>
      <c r="F9" s="85"/>
      <c r="G9" s="18" t="str">
        <f t="shared" si="0"/>
        <v>※未入力です</v>
      </c>
    </row>
    <row r="10" spans="1:9" ht="21" customHeight="1" x14ac:dyDescent="0.15">
      <c r="A10" s="107"/>
      <c r="B10" s="81" t="s">
        <v>18</v>
      </c>
      <c r="C10" s="82"/>
      <c r="D10" s="86"/>
      <c r="E10" s="87"/>
      <c r="F10" s="88"/>
      <c r="G10" s="18" t="str">
        <f t="shared" si="0"/>
        <v>※未入力です</v>
      </c>
    </row>
    <row r="11" spans="1:9" ht="21" customHeight="1" x14ac:dyDescent="0.15">
      <c r="A11" s="108"/>
      <c r="B11" s="81" t="s">
        <v>19</v>
      </c>
      <c r="C11" s="82"/>
      <c r="D11" s="86"/>
      <c r="E11" s="87"/>
      <c r="F11" s="88"/>
      <c r="G11" s="18" t="str">
        <f t="shared" si="0"/>
        <v>※未入力です</v>
      </c>
    </row>
    <row r="12" spans="1:9" ht="7.5" customHeight="1" x14ac:dyDescent="0.15">
      <c r="G12" s="18"/>
    </row>
    <row r="13" spans="1:9" ht="24" customHeight="1" x14ac:dyDescent="0.15">
      <c r="A13" s="12" t="s">
        <v>24</v>
      </c>
      <c r="G13" s="18"/>
    </row>
    <row r="14" spans="1:9" ht="24" customHeight="1" x14ac:dyDescent="0.15">
      <c r="A14" s="100" t="s">
        <v>37</v>
      </c>
      <c r="B14" s="100" t="s">
        <v>25</v>
      </c>
      <c r="C14" s="100"/>
      <c r="D14" s="90"/>
      <c r="E14" s="90"/>
      <c r="F14" s="90"/>
      <c r="G14" s="18" t="str">
        <f t="shared" si="0"/>
        <v>※未入力です</v>
      </c>
    </row>
    <row r="15" spans="1:9" ht="24" customHeight="1" x14ac:dyDescent="0.15">
      <c r="A15" s="100"/>
      <c r="B15" s="100" t="s">
        <v>26</v>
      </c>
      <c r="C15" s="100"/>
      <c r="D15" s="104" t="s">
        <v>99</v>
      </c>
      <c r="E15" s="104"/>
      <c r="F15" s="104"/>
      <c r="G15" s="18" t="str">
        <f>IF(I15=0,"※未選択です","")</f>
        <v>※未選択です</v>
      </c>
      <c r="I15" s="43"/>
    </row>
    <row r="16" spans="1:9" ht="24" customHeight="1" x14ac:dyDescent="0.15">
      <c r="A16" s="100"/>
      <c r="B16" s="81" t="s">
        <v>118</v>
      </c>
      <c r="C16" s="82"/>
      <c r="D16" s="104" t="s">
        <v>119</v>
      </c>
      <c r="E16" s="104"/>
      <c r="F16" s="104"/>
      <c r="G16" s="18" t="str">
        <f>IF(I16=0,"※未選択です","")</f>
        <v>※未選択です</v>
      </c>
      <c r="I16" s="43"/>
    </row>
    <row r="17" spans="1:7" ht="24" customHeight="1" x14ac:dyDescent="0.15">
      <c r="A17" s="100"/>
      <c r="B17" s="100" t="s">
        <v>30</v>
      </c>
      <c r="C17" s="100"/>
      <c r="D17" s="102"/>
      <c r="E17" s="102"/>
      <c r="F17" s="102"/>
      <c r="G17" s="18" t="str">
        <f t="shared" si="0"/>
        <v>※未入力です</v>
      </c>
    </row>
    <row r="18" spans="1:7" ht="24" customHeight="1" x14ac:dyDescent="0.15">
      <c r="A18" s="100"/>
      <c r="B18" s="81" t="s">
        <v>20</v>
      </c>
      <c r="C18" s="82"/>
      <c r="D18" s="103"/>
      <c r="E18" s="94"/>
      <c r="F18" s="95"/>
      <c r="G18" s="18" t="str">
        <f t="shared" si="0"/>
        <v>※未入力です</v>
      </c>
    </row>
    <row r="19" spans="1:7" ht="24" customHeight="1" x14ac:dyDescent="0.15">
      <c r="A19" s="100"/>
      <c r="B19" s="105" t="s">
        <v>27</v>
      </c>
      <c r="C19" s="105"/>
      <c r="D19" s="22" t="s">
        <v>28</v>
      </c>
      <c r="E19" s="102"/>
      <c r="F19" s="102"/>
      <c r="G19" s="18" t="str">
        <f>IF(E19="","※未入力です","")</f>
        <v>※未入力です</v>
      </c>
    </row>
    <row r="20" spans="1:7" ht="24" customHeight="1" x14ac:dyDescent="0.15">
      <c r="A20" s="100"/>
      <c r="B20" s="105"/>
      <c r="C20" s="105"/>
      <c r="D20" s="22" t="s">
        <v>29</v>
      </c>
      <c r="E20" s="101"/>
      <c r="F20" s="101"/>
      <c r="G20" s="18" t="str">
        <f>IF(E20="","※未入力です","")</f>
        <v>※未入力です</v>
      </c>
    </row>
    <row r="21" spans="1:7" x14ac:dyDescent="0.15">
      <c r="G21" s="18"/>
    </row>
  </sheetData>
  <sheetProtection algorithmName="SHA-512" hashValue="DEje6RPFolKT885d9FsEhOR3N8myI8CEGdajGd5iFODJh/zkOMch+ubOwZnmc+BTgFPmmvgdmLInyJVbpKKt5A==" saltValue="nLsCZiaK2woKMYAN7NchwQ==" spinCount="100000" sheet="1" objects="1" scenarios="1"/>
  <mergeCells count="30">
    <mergeCell ref="B3:F3"/>
    <mergeCell ref="A14:A20"/>
    <mergeCell ref="B18:C18"/>
    <mergeCell ref="B16:C16"/>
    <mergeCell ref="E20:F20"/>
    <mergeCell ref="E19:F19"/>
    <mergeCell ref="D18:F18"/>
    <mergeCell ref="D16:F16"/>
    <mergeCell ref="B14:C14"/>
    <mergeCell ref="B15:C15"/>
    <mergeCell ref="B17:C17"/>
    <mergeCell ref="B19:C20"/>
    <mergeCell ref="D17:F17"/>
    <mergeCell ref="D15:F15"/>
    <mergeCell ref="D14:F14"/>
    <mergeCell ref="A5:A11"/>
    <mergeCell ref="B5:C5"/>
    <mergeCell ref="D5:F5"/>
    <mergeCell ref="B6:C6"/>
    <mergeCell ref="D6:F6"/>
    <mergeCell ref="B8:C8"/>
    <mergeCell ref="D8:F8"/>
    <mergeCell ref="B7:C7"/>
    <mergeCell ref="D7:F7"/>
    <mergeCell ref="B9:C9"/>
    <mergeCell ref="B10:C10"/>
    <mergeCell ref="B11:C11"/>
    <mergeCell ref="D9:F9"/>
    <mergeCell ref="D10:F10"/>
    <mergeCell ref="D11:F11"/>
  </mergeCells>
  <phoneticPr fontId="1"/>
  <conditionalFormatting sqref="B3 D5:D11 D14 D17:D18 E19:E20">
    <cfRule type="notContainsBlanks" dxfId="32" priority="8">
      <formula>LEN(TRIM(B3))&gt;0</formula>
    </cfRule>
  </conditionalFormatting>
  <conditionalFormatting sqref="D15">
    <cfRule type="expression" dxfId="31" priority="2">
      <formula>$I$15&gt;=1</formula>
    </cfRule>
  </conditionalFormatting>
  <conditionalFormatting sqref="D16:F16">
    <cfRule type="expression" dxfId="30" priority="1">
      <formula>$I$16&gt;0</formula>
    </cfRule>
  </conditionalFormatting>
  <pageMargins left="0.7" right="0.7" top="0.75" bottom="0.75" header="0.3" footer="0.3"/>
  <pageSetup paperSize="9"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locked="0" defaultSize="0" autoFill="0" autoLine="0" autoPict="0">
                <anchor moveWithCells="1">
                  <from>
                    <xdr:col>3</xdr:col>
                    <xdr:colOff>342900</xdr:colOff>
                    <xdr:row>14</xdr:row>
                    <xdr:rowOff>28575</xdr:rowOff>
                  </from>
                  <to>
                    <xdr:col>3</xdr:col>
                    <xdr:colOff>695325</xdr:colOff>
                    <xdr:row>14</xdr:row>
                    <xdr:rowOff>276225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4</xdr:col>
                    <xdr:colOff>504825</xdr:colOff>
                    <xdr:row>14</xdr:row>
                    <xdr:rowOff>38100</xdr:rowOff>
                  </from>
                  <to>
                    <xdr:col>5</xdr:col>
                    <xdr:colOff>180975</xdr:colOff>
                    <xdr:row>14</xdr:row>
                    <xdr:rowOff>276225</xdr:rowOff>
                  </to>
                </anchor>
              </controlPr>
            </control>
          </mc:Choice>
        </mc:AlternateContent>
        <mc:AlternateContent xmlns:mc="http://schemas.openxmlformats.org/markup-compatibility/2006">
          <mc:Choice Requires="x14">
            <control shapeId="2052" r:id="rId6" name="Option Button 4">
              <controlPr locked="0" defaultSize="0" autoFill="0" autoLine="0" autoPict="0">
                <anchor moveWithCells="1">
                  <from>
                    <xdr:col>3</xdr:col>
                    <xdr:colOff>342900</xdr:colOff>
                    <xdr:row>15</xdr:row>
                    <xdr:rowOff>28575</xdr:rowOff>
                  </from>
                  <to>
                    <xdr:col>3</xdr:col>
                    <xdr:colOff>695325</xdr:colOff>
                    <xdr:row>15</xdr:row>
                    <xdr:rowOff>276225</xdr:rowOff>
                  </to>
                </anchor>
              </controlPr>
            </control>
          </mc:Choice>
        </mc:AlternateContent>
        <mc:AlternateContent xmlns:mc="http://schemas.openxmlformats.org/markup-compatibility/2006">
          <mc:Choice Requires="x14">
            <control shapeId="2053" r:id="rId7" name="Option Button 5">
              <controlPr locked="0" defaultSize="0" autoFill="0" autoLine="0" autoPict="0">
                <anchor moveWithCells="1">
                  <from>
                    <xdr:col>4</xdr:col>
                    <xdr:colOff>504825</xdr:colOff>
                    <xdr:row>15</xdr:row>
                    <xdr:rowOff>38100</xdr:rowOff>
                  </from>
                  <to>
                    <xdr:col>5</xdr:col>
                    <xdr:colOff>180975</xdr:colOff>
                    <xdr:row>15</xdr:row>
                    <xdr:rowOff>276225</xdr:rowOff>
                  </to>
                </anchor>
              </controlPr>
            </control>
          </mc:Choice>
        </mc:AlternateContent>
        <mc:AlternateContent xmlns:mc="http://schemas.openxmlformats.org/markup-compatibility/2006">
          <mc:Choice Requires="x14">
            <control shapeId="2057" r:id="rId8" name="Group Box 9">
              <controlPr defaultSize="0" autoFill="0" autoPict="0">
                <anchor moveWithCells="1">
                  <from>
                    <xdr:col>3</xdr:col>
                    <xdr:colOff>152400</xdr:colOff>
                    <xdr:row>13</xdr:row>
                    <xdr:rowOff>219075</xdr:rowOff>
                  </from>
                  <to>
                    <xdr:col>6</xdr:col>
                    <xdr:colOff>28575</xdr:colOff>
                    <xdr:row>15</xdr:row>
                    <xdr:rowOff>76200</xdr:rowOff>
                  </to>
                </anchor>
              </controlPr>
            </control>
          </mc:Choice>
        </mc:AlternateContent>
        <mc:AlternateContent xmlns:mc="http://schemas.openxmlformats.org/markup-compatibility/2006">
          <mc:Choice Requires="x14">
            <control shapeId="2058" r:id="rId9" name="Group Box 10">
              <controlPr defaultSize="0" autoFill="0" autoPict="0">
                <anchor moveWithCells="1">
                  <from>
                    <xdr:col>3</xdr:col>
                    <xdr:colOff>66675</xdr:colOff>
                    <xdr:row>14</xdr:row>
                    <xdr:rowOff>190500</xdr:rowOff>
                  </from>
                  <to>
                    <xdr:col>6</xdr:col>
                    <xdr:colOff>19050</xdr:colOff>
                    <xdr:row>16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4"/>
  <sheetViews>
    <sheetView view="pageBreakPreview" zoomScale="60" zoomScaleNormal="100" workbookViewId="0"/>
  </sheetViews>
  <sheetFormatPr defaultRowHeight="12" x14ac:dyDescent="0.15"/>
  <cols>
    <col min="1" max="1" width="7.125" style="24" customWidth="1"/>
    <col min="2" max="2" width="13.625" style="24" customWidth="1"/>
    <col min="3" max="3" width="4.625" style="24" customWidth="1"/>
    <col min="4" max="4" width="3.625" style="24" customWidth="1"/>
    <col min="5" max="5" width="4.625" style="24" customWidth="1"/>
    <col min="6" max="6" width="3.625" style="24" customWidth="1"/>
    <col min="7" max="7" width="4.625" style="24" customWidth="1"/>
    <col min="8" max="8" width="3.625" style="24" customWidth="1"/>
    <col min="9" max="9" width="6.25" style="24" customWidth="1"/>
    <col min="10" max="10" width="7" style="24" customWidth="1"/>
    <col min="11" max="11" width="11.875" style="24" customWidth="1"/>
    <col min="12" max="12" width="4.625" style="24" customWidth="1"/>
    <col min="13" max="13" width="3.125" style="24" customWidth="1"/>
    <col min="14" max="14" width="4.625" style="24" customWidth="1"/>
    <col min="15" max="15" width="3.125" style="24" customWidth="1"/>
    <col min="16" max="16" width="4.625" style="24" customWidth="1"/>
    <col min="17" max="17" width="3.125" style="24" customWidth="1"/>
    <col min="18" max="18" width="3.625" style="24" customWidth="1"/>
    <col min="19" max="16384" width="9" style="24"/>
  </cols>
  <sheetData>
    <row r="1" spans="1:18" ht="20.100000000000001" customHeight="1" x14ac:dyDescent="0.15">
      <c r="A1" s="38" t="s">
        <v>0</v>
      </c>
      <c r="B1" s="38"/>
      <c r="C1" s="38"/>
      <c r="D1" s="38"/>
      <c r="E1" s="38"/>
      <c r="F1" s="38"/>
      <c r="G1" s="38"/>
      <c r="H1" s="38"/>
      <c r="I1" s="38"/>
      <c r="J1" s="38"/>
      <c r="K1" s="38"/>
      <c r="L1" s="38"/>
      <c r="M1" s="38"/>
      <c r="N1" s="38"/>
      <c r="O1" s="38"/>
      <c r="P1" s="38"/>
      <c r="Q1" s="38"/>
      <c r="R1" s="38"/>
    </row>
    <row r="2" spans="1:18" ht="20.100000000000001" customHeight="1" x14ac:dyDescent="0.15">
      <c r="A2" s="38"/>
      <c r="B2" s="38"/>
      <c r="C2" s="38"/>
      <c r="D2" s="38"/>
      <c r="E2" s="38"/>
      <c r="F2" s="38"/>
      <c r="G2" s="38"/>
      <c r="H2" s="38"/>
      <c r="I2" s="38"/>
      <c r="J2" s="109" t="s">
        <v>1</v>
      </c>
      <c r="K2" s="109"/>
      <c r="L2" s="113">
        <f>様式第1号_入力項目!B3</f>
        <v>0</v>
      </c>
      <c r="M2" s="113"/>
      <c r="N2" s="113"/>
      <c r="O2" s="113"/>
      <c r="P2" s="113"/>
      <c r="Q2" s="113"/>
      <c r="R2" s="113"/>
    </row>
    <row r="3" spans="1:18" ht="20.100000000000001" customHeight="1" x14ac:dyDescent="0.15">
      <c r="A3" s="38"/>
      <c r="B3" s="38"/>
      <c r="C3" s="38"/>
      <c r="D3" s="38"/>
      <c r="E3" s="38"/>
      <c r="F3" s="38"/>
      <c r="G3" s="38"/>
      <c r="H3" s="38"/>
      <c r="I3" s="38"/>
      <c r="J3" s="38"/>
      <c r="K3" s="38"/>
      <c r="L3" s="38"/>
      <c r="M3" s="38"/>
      <c r="N3" s="38"/>
      <c r="O3" s="38"/>
      <c r="P3" s="38"/>
      <c r="Q3" s="38"/>
      <c r="R3" s="38"/>
    </row>
    <row r="4" spans="1:18" ht="20.100000000000001" customHeight="1" x14ac:dyDescent="0.15">
      <c r="A4" s="38" t="s">
        <v>2</v>
      </c>
      <c r="B4" s="38"/>
      <c r="C4" s="38"/>
      <c r="D4" s="38"/>
      <c r="E4" s="38"/>
      <c r="F4" s="38"/>
      <c r="G4" s="38"/>
      <c r="H4" s="38"/>
      <c r="I4" s="38"/>
      <c r="J4" s="38"/>
      <c r="K4" s="38"/>
      <c r="L4" s="38"/>
      <c r="M4" s="38"/>
      <c r="N4" s="38"/>
      <c r="O4" s="38"/>
      <c r="P4" s="38"/>
      <c r="Q4" s="38"/>
      <c r="R4" s="38"/>
    </row>
    <row r="5" spans="1:18" ht="20.100000000000001" customHeight="1" x14ac:dyDescent="0.15">
      <c r="A5" s="38" t="s">
        <v>3</v>
      </c>
      <c r="B5" s="38"/>
      <c r="C5" s="38"/>
      <c r="D5" s="38"/>
      <c r="E5" s="38"/>
      <c r="F5" s="38"/>
      <c r="G5" s="38"/>
      <c r="H5" s="38"/>
      <c r="I5" s="38"/>
      <c r="J5" s="38"/>
      <c r="K5" s="38"/>
      <c r="L5" s="38"/>
      <c r="M5" s="38"/>
      <c r="N5" s="38"/>
      <c r="O5" s="38"/>
      <c r="P5" s="38"/>
      <c r="Q5" s="38"/>
      <c r="R5" s="38"/>
    </row>
    <row r="6" spans="1:18" ht="20.100000000000001" customHeight="1" x14ac:dyDescent="0.15">
      <c r="A6" s="38"/>
      <c r="B6" s="38"/>
      <c r="C6" s="38"/>
      <c r="D6" s="38"/>
      <c r="E6" s="38"/>
      <c r="F6" s="38"/>
      <c r="G6" s="38"/>
      <c r="H6" s="38"/>
      <c r="I6" s="38"/>
      <c r="J6" s="38"/>
      <c r="K6" s="38"/>
      <c r="L6" s="38"/>
      <c r="M6" s="38"/>
      <c r="N6" s="38"/>
      <c r="O6" s="38"/>
      <c r="P6" s="38"/>
      <c r="Q6" s="38"/>
      <c r="R6" s="38"/>
    </row>
    <row r="7" spans="1:18" ht="20.100000000000001" customHeight="1" x14ac:dyDescent="0.15">
      <c r="A7" s="38"/>
      <c r="B7" s="38"/>
      <c r="C7" s="38"/>
      <c r="D7" s="38"/>
      <c r="E7" s="38"/>
      <c r="F7" s="38"/>
      <c r="G7" s="38"/>
      <c r="H7" s="38"/>
      <c r="I7" s="38"/>
      <c r="J7" s="38"/>
      <c r="K7" s="38"/>
      <c r="L7" s="38"/>
      <c r="M7" s="38"/>
      <c r="N7" s="38"/>
      <c r="O7" s="38"/>
      <c r="P7" s="38"/>
      <c r="Q7" s="38"/>
      <c r="R7" s="38"/>
    </row>
    <row r="8" spans="1:18" ht="20.100000000000001" customHeight="1" x14ac:dyDescent="0.15">
      <c r="A8" s="110" t="s">
        <v>4</v>
      </c>
      <c r="B8" s="110"/>
      <c r="C8" s="110"/>
      <c r="D8" s="110"/>
      <c r="E8" s="110"/>
      <c r="F8" s="110"/>
      <c r="G8" s="110"/>
      <c r="H8" s="110"/>
      <c r="I8" s="110"/>
      <c r="J8" s="110"/>
      <c r="K8" s="110"/>
      <c r="L8" s="110"/>
      <c r="M8" s="110"/>
      <c r="N8" s="110"/>
      <c r="O8" s="110"/>
      <c r="P8" s="110"/>
      <c r="Q8" s="110"/>
      <c r="R8" s="39"/>
    </row>
    <row r="9" spans="1:18" ht="20.100000000000001" customHeight="1" x14ac:dyDescent="0.15">
      <c r="A9" s="38"/>
      <c r="B9" s="38"/>
      <c r="C9" s="38"/>
      <c r="D9" s="38"/>
      <c r="E9" s="38"/>
      <c r="F9" s="38"/>
      <c r="G9" s="38"/>
      <c r="H9" s="38"/>
      <c r="I9" s="38"/>
      <c r="J9" s="38"/>
      <c r="K9" s="38"/>
      <c r="L9" s="38"/>
      <c r="M9" s="38"/>
      <c r="N9" s="38"/>
      <c r="O9" s="38"/>
      <c r="P9" s="38"/>
      <c r="Q9" s="38"/>
      <c r="R9" s="38"/>
    </row>
    <row r="10" spans="1:18" ht="34.5" customHeight="1" x14ac:dyDescent="0.15">
      <c r="A10" s="111" t="s">
        <v>36</v>
      </c>
      <c r="B10" s="111"/>
      <c r="C10" s="111"/>
      <c r="D10" s="111"/>
      <c r="E10" s="111"/>
      <c r="F10" s="111"/>
      <c r="G10" s="111"/>
      <c r="H10" s="111"/>
      <c r="I10" s="111"/>
      <c r="J10" s="111"/>
      <c r="K10" s="111"/>
      <c r="L10" s="111"/>
      <c r="M10" s="111"/>
      <c r="N10" s="111"/>
      <c r="O10" s="111"/>
      <c r="P10" s="111"/>
      <c r="Q10" s="40"/>
      <c r="R10" s="40"/>
    </row>
    <row r="11" spans="1:18" ht="20.100000000000001" customHeight="1" x14ac:dyDescent="0.15">
      <c r="A11" s="38"/>
      <c r="B11" s="38"/>
      <c r="C11" s="38"/>
      <c r="D11" s="38"/>
      <c r="E11" s="38"/>
      <c r="F11" s="38"/>
      <c r="G11" s="38"/>
      <c r="H11" s="38"/>
      <c r="I11" s="38"/>
      <c r="J11" s="38"/>
      <c r="K11" s="38"/>
      <c r="L11" s="38"/>
      <c r="M11" s="38"/>
      <c r="N11" s="38"/>
      <c r="O11" s="38"/>
      <c r="P11" s="38"/>
      <c r="Q11" s="38"/>
      <c r="R11" s="38"/>
    </row>
    <row r="12" spans="1:18" ht="20.100000000000001" customHeight="1" x14ac:dyDescent="0.15">
      <c r="A12" s="114" t="s">
        <v>5</v>
      </c>
      <c r="B12" s="114"/>
      <c r="C12" s="114"/>
      <c r="D12" s="114"/>
      <c r="E12" s="114"/>
      <c r="F12" s="114"/>
      <c r="G12" s="114"/>
      <c r="H12" s="114"/>
      <c r="I12" s="114"/>
      <c r="J12" s="114"/>
      <c r="K12" s="114"/>
      <c r="L12" s="114"/>
      <c r="M12" s="114"/>
      <c r="N12" s="114"/>
      <c r="O12" s="114"/>
      <c r="P12" s="114"/>
      <c r="Q12" s="114"/>
      <c r="R12" s="114"/>
    </row>
    <row r="13" spans="1:18" ht="50.1" customHeight="1" x14ac:dyDescent="0.15">
      <c r="A13" s="112" t="s">
        <v>6</v>
      </c>
      <c r="B13" s="112"/>
      <c r="C13" s="115">
        <f>様式第1号_入力項目!D9</f>
        <v>0</v>
      </c>
      <c r="D13" s="115"/>
      <c r="E13" s="115"/>
      <c r="F13" s="115"/>
      <c r="G13" s="115"/>
      <c r="H13" s="115"/>
      <c r="I13" s="115"/>
      <c r="J13" s="115"/>
      <c r="K13" s="115"/>
      <c r="L13" s="115"/>
      <c r="M13" s="115"/>
      <c r="N13" s="115"/>
      <c r="O13" s="115"/>
      <c r="P13" s="41"/>
      <c r="Q13" s="38"/>
      <c r="R13" s="38"/>
    </row>
    <row r="14" spans="1:18" ht="50.1" customHeight="1" x14ac:dyDescent="0.15">
      <c r="A14" s="112" t="s">
        <v>7</v>
      </c>
      <c r="B14" s="112"/>
      <c r="C14" s="115">
        <f>様式第1号_入力項目!D5</f>
        <v>0</v>
      </c>
      <c r="D14" s="115"/>
      <c r="E14" s="115"/>
      <c r="F14" s="115"/>
      <c r="G14" s="115"/>
      <c r="H14" s="115"/>
      <c r="I14" s="115"/>
      <c r="J14" s="115"/>
      <c r="K14" s="115"/>
      <c r="L14" s="115"/>
      <c r="M14" s="115"/>
      <c r="N14" s="115"/>
      <c r="O14" s="115"/>
      <c r="P14" s="38"/>
      <c r="Q14" s="38"/>
      <c r="R14" s="38"/>
    </row>
    <row r="15" spans="1:18" ht="50.1" customHeight="1" x14ac:dyDescent="0.15">
      <c r="A15" s="112" t="s">
        <v>8</v>
      </c>
      <c r="B15" s="112"/>
      <c r="C15" s="116">
        <f>様式第1号_入力項目!D10</f>
        <v>0</v>
      </c>
      <c r="D15" s="117"/>
      <c r="E15" s="117"/>
      <c r="F15" s="117"/>
      <c r="G15" s="117"/>
      <c r="H15" s="117"/>
      <c r="I15" s="110" t="s">
        <v>9</v>
      </c>
      <c r="J15" s="110"/>
      <c r="K15" s="118">
        <f>様式第1号_入力項目!D11</f>
        <v>0</v>
      </c>
      <c r="L15" s="118"/>
      <c r="M15" s="118"/>
      <c r="N15" s="38"/>
      <c r="O15" s="38"/>
      <c r="P15" s="38"/>
      <c r="Q15" s="38"/>
      <c r="R15" s="38"/>
    </row>
    <row r="16" spans="1:18" ht="50.1" customHeight="1" x14ac:dyDescent="0.15">
      <c r="A16" s="112" t="s">
        <v>10</v>
      </c>
      <c r="B16" s="112"/>
      <c r="D16" s="57"/>
      <c r="E16" s="118">
        <f>様式第1号_入力項目!D6</f>
        <v>0</v>
      </c>
      <c r="F16" s="118"/>
      <c r="G16" s="118"/>
      <c r="H16" s="118"/>
      <c r="I16" s="118"/>
      <c r="J16" s="118"/>
      <c r="K16" s="118"/>
      <c r="L16" s="118"/>
      <c r="M16" s="57"/>
      <c r="N16" s="38" t="s">
        <v>105</v>
      </c>
      <c r="O16" s="38"/>
      <c r="P16" s="38"/>
      <c r="Q16" s="38"/>
      <c r="R16" s="38"/>
    </row>
    <row r="17" spans="1:18" ht="20.100000000000001" customHeight="1" x14ac:dyDescent="0.15">
      <c r="A17" s="38"/>
      <c r="B17" s="38"/>
      <c r="C17" s="38"/>
      <c r="D17" s="38"/>
      <c r="E17" s="38"/>
      <c r="F17" s="38"/>
      <c r="G17" s="38"/>
      <c r="H17" s="38"/>
      <c r="I17" s="38"/>
      <c r="J17" s="38"/>
      <c r="K17" s="38"/>
      <c r="L17" s="38"/>
      <c r="M17" s="38"/>
      <c r="N17" s="38"/>
      <c r="O17" s="38"/>
      <c r="P17" s="38"/>
      <c r="Q17" s="38"/>
      <c r="R17" s="38"/>
    </row>
    <row r="18" spans="1:18" ht="50.1" customHeight="1" x14ac:dyDescent="0.15">
      <c r="A18" s="114" t="s">
        <v>11</v>
      </c>
      <c r="B18" s="114"/>
      <c r="C18" s="114"/>
      <c r="D18" s="114"/>
      <c r="E18" s="114"/>
      <c r="F18" s="114"/>
      <c r="G18" s="114"/>
      <c r="H18" s="114"/>
      <c r="I18" s="114"/>
      <c r="J18" s="114"/>
      <c r="K18" s="114"/>
      <c r="L18" s="114"/>
      <c r="M18" s="114"/>
      <c r="N18" s="114"/>
      <c r="O18" s="114"/>
      <c r="P18" s="114"/>
      <c r="Q18" s="114"/>
      <c r="R18" s="114"/>
    </row>
    <row r="19" spans="1:18" ht="49.5" customHeight="1" x14ac:dyDescent="0.15">
      <c r="A19" s="119" t="s">
        <v>12</v>
      </c>
      <c r="B19" s="119"/>
      <c r="C19" s="118">
        <f>様式第1号_入力項目!D14</f>
        <v>0</v>
      </c>
      <c r="D19" s="118"/>
      <c r="E19" s="118"/>
      <c r="F19" s="118"/>
      <c r="G19" s="118"/>
      <c r="H19" s="118"/>
      <c r="I19" s="118"/>
      <c r="J19" s="118"/>
      <c r="K19" s="118"/>
      <c r="L19" s="118"/>
      <c r="M19" s="118"/>
      <c r="N19" s="38" t="s">
        <v>13</v>
      </c>
      <c r="O19" s="38"/>
      <c r="P19" s="38"/>
      <c r="Q19" s="38"/>
      <c r="R19" s="38"/>
    </row>
    <row r="20" spans="1:18" ht="49.5" customHeight="1" x14ac:dyDescent="0.15">
      <c r="A20" s="119" t="s">
        <v>34</v>
      </c>
      <c r="B20" s="119"/>
      <c r="C20" s="118">
        <f>IF(様式第1号_入力項目!I15=1,"医師",IF(様式第1号_入力項目!I15=2,"歯科医師",0))</f>
        <v>0</v>
      </c>
      <c r="D20" s="118"/>
      <c r="E20" s="118"/>
      <c r="F20" s="118"/>
      <c r="G20" s="118"/>
      <c r="H20" s="118"/>
      <c r="I20" s="118"/>
      <c r="J20" s="118"/>
      <c r="K20" s="118"/>
      <c r="L20" s="118"/>
      <c r="M20" s="118"/>
      <c r="N20" s="38"/>
      <c r="O20" s="38"/>
      <c r="P20" s="38"/>
      <c r="Q20" s="38"/>
      <c r="R20" s="38"/>
    </row>
    <row r="21" spans="1:18" ht="49.5" customHeight="1" x14ac:dyDescent="0.15">
      <c r="A21" s="119" t="s">
        <v>14</v>
      </c>
      <c r="B21" s="119"/>
      <c r="C21" s="119"/>
      <c r="D21" s="119"/>
      <c r="E21" s="119"/>
      <c r="F21" s="120">
        <f>様式第1号_入力項目!E19</f>
        <v>0</v>
      </c>
      <c r="G21" s="120"/>
      <c r="H21" s="120"/>
      <c r="I21" s="120"/>
      <c r="J21" s="25" t="s">
        <v>15</v>
      </c>
      <c r="K21" s="121">
        <f>様式第1号_入力項目!E20</f>
        <v>0</v>
      </c>
      <c r="L21" s="121"/>
      <c r="M21" s="121"/>
      <c r="N21" s="38"/>
      <c r="O21" s="38"/>
      <c r="P21" s="38"/>
      <c r="Q21" s="38"/>
      <c r="R21" s="38"/>
    </row>
    <row r="22" spans="1:18" ht="49.5" customHeight="1" x14ac:dyDescent="0.15">
      <c r="A22" s="118" t="s">
        <v>35</v>
      </c>
      <c r="B22" s="118"/>
      <c r="C22" s="120">
        <f>様式第1号_入力項目!D17</f>
        <v>0</v>
      </c>
      <c r="D22" s="120"/>
      <c r="E22" s="120"/>
      <c r="F22" s="120"/>
      <c r="G22" s="120"/>
      <c r="H22" s="120"/>
      <c r="I22" s="120"/>
      <c r="J22" s="120"/>
      <c r="K22" s="120"/>
      <c r="L22" s="120"/>
      <c r="M22" s="120"/>
      <c r="N22" s="38"/>
      <c r="O22" s="38"/>
      <c r="P22" s="38"/>
      <c r="Q22" s="38"/>
      <c r="R22" s="38"/>
    </row>
    <row r="23" spans="1:18" ht="49.5" customHeight="1" x14ac:dyDescent="0.15">
      <c r="A23" s="112" t="s">
        <v>20</v>
      </c>
      <c r="B23" s="112"/>
      <c r="C23" s="115">
        <f>様式第1号_入力項目!D18</f>
        <v>0</v>
      </c>
      <c r="D23" s="115"/>
      <c r="E23" s="115"/>
      <c r="F23" s="115"/>
      <c r="G23" s="115"/>
      <c r="H23" s="115"/>
      <c r="I23" s="115"/>
      <c r="J23" s="115"/>
      <c r="K23" s="115"/>
      <c r="L23" s="115"/>
      <c r="M23" s="115"/>
      <c r="N23" s="38"/>
      <c r="O23" s="38"/>
      <c r="P23" s="38"/>
      <c r="Q23" s="38"/>
      <c r="R23" s="38"/>
    </row>
    <row r="24" spans="1:18" ht="27" customHeight="1" x14ac:dyDescent="0.15">
      <c r="A24" s="42"/>
      <c r="B24" s="38"/>
      <c r="C24" s="38"/>
      <c r="D24" s="38"/>
      <c r="E24" s="38"/>
      <c r="F24" s="38"/>
      <c r="G24" s="38"/>
      <c r="H24" s="38"/>
      <c r="I24" s="38"/>
      <c r="J24" s="38"/>
      <c r="K24" s="38"/>
      <c r="L24" s="38"/>
      <c r="M24" s="38"/>
      <c r="N24" s="38"/>
      <c r="O24" s="38"/>
      <c r="P24" s="38"/>
      <c r="Q24" s="38"/>
      <c r="R24" s="38"/>
    </row>
  </sheetData>
  <sheetProtection algorithmName="SHA-512" hashValue="vITyq7gT2cFtccUwlj5OrAVA/K8B0qtgI0ZFc5cuL2jEuAiyKkuRKRH+wMVsccc1LpwA0DJuy/ngVt3b2npEAg==" saltValue="86uQOwyzj+YW8KtnSMFP1g==" spinCount="100000" sheet="1" objects="1" scenarios="1"/>
  <mergeCells count="27">
    <mergeCell ref="A23:B23"/>
    <mergeCell ref="C23:M23"/>
    <mergeCell ref="A16:B16"/>
    <mergeCell ref="A19:B19"/>
    <mergeCell ref="C19:M19"/>
    <mergeCell ref="A22:B22"/>
    <mergeCell ref="C22:M22"/>
    <mergeCell ref="A21:E21"/>
    <mergeCell ref="F21:I21"/>
    <mergeCell ref="K21:M21"/>
    <mergeCell ref="A20:B20"/>
    <mergeCell ref="C20:M20"/>
    <mergeCell ref="A18:R18"/>
    <mergeCell ref="E16:L16"/>
    <mergeCell ref="A14:B14"/>
    <mergeCell ref="A15:B15"/>
    <mergeCell ref="C15:H15"/>
    <mergeCell ref="I15:J15"/>
    <mergeCell ref="K15:M15"/>
    <mergeCell ref="C14:O14"/>
    <mergeCell ref="J2:K2"/>
    <mergeCell ref="A8:Q8"/>
    <mergeCell ref="A10:P10"/>
    <mergeCell ref="A13:B13"/>
    <mergeCell ref="L2:R2"/>
    <mergeCell ref="A12:R12"/>
    <mergeCell ref="C13:O13"/>
  </mergeCells>
  <phoneticPr fontId="1"/>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8"/>
  <sheetViews>
    <sheetView view="pageBreakPreview" zoomScaleNormal="100" zoomScaleSheetLayoutView="100" workbookViewId="0">
      <selection sqref="A1:I1"/>
    </sheetView>
  </sheetViews>
  <sheetFormatPr defaultRowHeight="13.5" x14ac:dyDescent="0.15"/>
  <cols>
    <col min="1" max="1" width="16.75" style="27" customWidth="1"/>
    <col min="2" max="2" width="11.25" style="27" customWidth="1"/>
    <col min="3" max="3" width="10.25" style="27" customWidth="1"/>
    <col min="4" max="4" width="11" style="27" bestFit="1" customWidth="1"/>
    <col min="5" max="6" width="9" style="27" customWidth="1"/>
    <col min="7" max="7" width="11.25" style="27" customWidth="1"/>
    <col min="8" max="8" width="9" style="27" customWidth="1"/>
    <col min="9" max="9" width="6.75" style="27" customWidth="1"/>
    <col min="10" max="10" width="9" style="27" customWidth="1"/>
    <col min="11" max="16384" width="9" style="27"/>
  </cols>
  <sheetData>
    <row r="1" spans="1:10" ht="31.5" customHeight="1" x14ac:dyDescent="0.15">
      <c r="A1" s="139" t="s">
        <v>100</v>
      </c>
      <c r="B1" s="139"/>
      <c r="C1" s="139"/>
      <c r="D1" s="139"/>
      <c r="E1" s="139"/>
      <c r="F1" s="139"/>
      <c r="G1" s="139"/>
      <c r="H1" s="139"/>
      <c r="I1" s="139"/>
      <c r="J1" s="29"/>
    </row>
    <row r="3" spans="1:10" ht="15" customHeight="1" x14ac:dyDescent="0.15">
      <c r="A3" s="28" t="s">
        <v>58</v>
      </c>
      <c r="B3" s="28"/>
      <c r="C3" s="28"/>
      <c r="D3" s="28"/>
      <c r="E3" s="28"/>
      <c r="F3" s="28"/>
      <c r="G3" s="28"/>
      <c r="H3" s="28"/>
      <c r="I3" s="28"/>
    </row>
    <row r="4" spans="1:10" ht="15" customHeight="1" x14ac:dyDescent="0.15">
      <c r="A4" s="30" t="s">
        <v>21</v>
      </c>
      <c r="B4" s="144">
        <f>様式第1号_入力項目!D5</f>
        <v>0</v>
      </c>
      <c r="C4" s="144"/>
      <c r="D4" s="144"/>
      <c r="E4" s="144"/>
      <c r="F4" s="144"/>
      <c r="G4" s="144"/>
      <c r="H4" s="28"/>
      <c r="I4" s="28"/>
    </row>
    <row r="5" spans="1:10" ht="15" customHeight="1" x14ac:dyDescent="0.15">
      <c r="A5" s="30" t="s">
        <v>62</v>
      </c>
      <c r="B5" s="141">
        <f>様式第1号_入力項目!D9</f>
        <v>0</v>
      </c>
      <c r="C5" s="142"/>
      <c r="D5" s="142"/>
      <c r="E5" s="142"/>
      <c r="F5" s="142"/>
      <c r="G5" s="143"/>
      <c r="H5" s="28"/>
      <c r="I5" s="28"/>
    </row>
    <row r="6" spans="1:10" ht="15" customHeight="1" x14ac:dyDescent="0.15">
      <c r="A6" s="30" t="s">
        <v>60</v>
      </c>
      <c r="B6" s="144">
        <f>様式第1号_入力項目!D14</f>
        <v>0</v>
      </c>
      <c r="C6" s="144"/>
      <c r="D6" s="144"/>
      <c r="E6" s="144"/>
      <c r="F6" s="144"/>
      <c r="G6" s="144"/>
      <c r="H6" s="28"/>
      <c r="I6" s="28"/>
    </row>
    <row r="7" spans="1:10" ht="15" customHeight="1" x14ac:dyDescent="0.15">
      <c r="A7" s="30" t="s">
        <v>59</v>
      </c>
      <c r="B7" s="144">
        <f>IF(様式第1号_入力項目!I15=1,"医師",IF(様式第1号_入力項目!I15=2,"歯科医師",0))</f>
        <v>0</v>
      </c>
      <c r="C7" s="144"/>
      <c r="D7" s="144"/>
      <c r="E7" s="144"/>
      <c r="F7" s="144"/>
      <c r="G7" s="144"/>
      <c r="H7" s="28"/>
      <c r="I7" s="28"/>
    </row>
    <row r="8" spans="1:10" ht="15" customHeight="1" x14ac:dyDescent="0.15">
      <c r="A8" s="30" t="s">
        <v>61</v>
      </c>
      <c r="B8" s="144">
        <f>IF(様式第1号_入力項目!I16=1,"男性",IF(様式第1号_入力項目!I16=2,"女性",0))</f>
        <v>0</v>
      </c>
      <c r="C8" s="144"/>
      <c r="D8" s="144"/>
      <c r="E8" s="144"/>
      <c r="F8" s="144"/>
      <c r="G8" s="144"/>
      <c r="H8" s="31"/>
      <c r="I8" s="28"/>
      <c r="J8" s="26"/>
    </row>
    <row r="9" spans="1:10" x14ac:dyDescent="0.15">
      <c r="A9" s="28"/>
      <c r="B9" s="28"/>
      <c r="C9" s="28"/>
      <c r="D9" s="28"/>
      <c r="E9" s="28"/>
      <c r="F9" s="28"/>
      <c r="G9" s="28"/>
      <c r="H9" s="28"/>
      <c r="I9" s="28"/>
    </row>
    <row r="10" spans="1:10" ht="20.100000000000001" customHeight="1" x14ac:dyDescent="0.15">
      <c r="A10" s="32" t="s">
        <v>39</v>
      </c>
      <c r="B10" s="33"/>
      <c r="C10" s="34"/>
      <c r="D10" s="34"/>
      <c r="E10" s="34"/>
      <c r="F10" s="34"/>
      <c r="G10" s="34"/>
      <c r="H10" s="28"/>
      <c r="I10" s="28"/>
    </row>
    <row r="11" spans="1:10" ht="15" customHeight="1" x14ac:dyDescent="0.15">
      <c r="A11" s="131" t="s">
        <v>40</v>
      </c>
      <c r="B11" s="131"/>
      <c r="C11" s="131"/>
      <c r="D11" s="131"/>
      <c r="E11" s="131"/>
      <c r="F11" s="35" t="s">
        <v>94</v>
      </c>
      <c r="G11" s="36" t="s">
        <v>95</v>
      </c>
      <c r="H11" s="31" t="str">
        <f>IF(OR(J11="",J11=0),"※未選択です","")</f>
        <v>※未選択です</v>
      </c>
      <c r="I11" s="28"/>
      <c r="J11" s="26"/>
    </row>
    <row r="12" spans="1:10" ht="15" customHeight="1" x14ac:dyDescent="0.15">
      <c r="A12" s="140" t="s">
        <v>41</v>
      </c>
      <c r="B12" s="140"/>
      <c r="C12" s="140"/>
      <c r="D12" s="140"/>
      <c r="E12" s="140"/>
      <c r="F12" s="35" t="s">
        <v>94</v>
      </c>
      <c r="G12" s="36" t="s">
        <v>95</v>
      </c>
      <c r="H12" s="31" t="str">
        <f>IF(OR(J12="",J12=0),"※未選択です","")</f>
        <v>※未選択です</v>
      </c>
      <c r="I12" s="28"/>
      <c r="J12" s="26"/>
    </row>
    <row r="13" spans="1:10" ht="30.75" customHeight="1" x14ac:dyDescent="0.15">
      <c r="A13" s="122" t="s">
        <v>48</v>
      </c>
      <c r="B13" s="122"/>
      <c r="C13" s="122"/>
      <c r="D13" s="122"/>
      <c r="E13" s="122"/>
      <c r="F13" s="35" t="s">
        <v>94</v>
      </c>
      <c r="G13" s="36" t="s">
        <v>95</v>
      </c>
      <c r="H13" s="31" t="str">
        <f>IF(OR(J13="",J13=0),"※未選択です","")</f>
        <v>※未選択です</v>
      </c>
      <c r="I13" s="28"/>
      <c r="J13" s="26"/>
    </row>
    <row r="14" spans="1:10" ht="37.5" customHeight="1" x14ac:dyDescent="0.15">
      <c r="A14" s="145" t="s">
        <v>42</v>
      </c>
      <c r="B14" s="146"/>
      <c r="C14" s="147"/>
      <c r="D14" s="148"/>
      <c r="E14" s="148"/>
      <c r="F14" s="148"/>
      <c r="G14" s="149"/>
      <c r="H14" s="31" t="str">
        <f>IF(AND(J13=1,C14=""),"※未入力です","")</f>
        <v/>
      </c>
      <c r="I14" s="28"/>
    </row>
    <row r="15" spans="1:10" ht="10.5" customHeight="1" x14ac:dyDescent="0.15">
      <c r="A15" s="32"/>
      <c r="B15" s="33"/>
      <c r="C15" s="34"/>
      <c r="D15" s="34"/>
      <c r="E15" s="34"/>
      <c r="F15" s="34"/>
      <c r="G15" s="34"/>
      <c r="H15" s="28"/>
      <c r="I15" s="28"/>
    </row>
    <row r="16" spans="1:10" ht="15" customHeight="1" x14ac:dyDescent="0.15">
      <c r="A16" s="32" t="s">
        <v>43</v>
      </c>
      <c r="B16" s="33"/>
      <c r="C16" s="34"/>
      <c r="D16" s="34"/>
      <c r="E16" s="34"/>
      <c r="F16" s="34"/>
      <c r="G16" s="34"/>
      <c r="H16" s="28"/>
      <c r="I16" s="28"/>
    </row>
    <row r="17" spans="1:11" ht="15" customHeight="1" x14ac:dyDescent="0.15">
      <c r="A17" s="32" t="s">
        <v>44</v>
      </c>
      <c r="B17" s="33"/>
      <c r="C17" s="34"/>
      <c r="D17" s="34"/>
      <c r="E17" s="34"/>
      <c r="F17" s="34"/>
      <c r="G17" s="34"/>
      <c r="H17" s="28"/>
      <c r="I17" s="28"/>
    </row>
    <row r="18" spans="1:11" ht="15" customHeight="1" x14ac:dyDescent="0.15">
      <c r="A18" s="123" t="s">
        <v>103</v>
      </c>
      <c r="B18" s="123"/>
      <c r="C18" s="123"/>
      <c r="D18" s="123"/>
      <c r="E18" s="123"/>
      <c r="F18" s="124" t="str">
        <f>IF(COUNTIF(J20:J24,1)&gt;=2,"該当","非該当")</f>
        <v>非該当</v>
      </c>
      <c r="G18" s="125"/>
      <c r="H18" s="28"/>
      <c r="I18" s="28"/>
      <c r="K18" s="27" t="str">
        <f>"現在の「該当」の数"&amp;COUNTIF(J20:J24,1)&amp;"/5"</f>
        <v>現在の「該当」の数0/5</v>
      </c>
    </row>
    <row r="19" spans="1:11" ht="15" customHeight="1" x14ac:dyDescent="0.15">
      <c r="A19" s="136" t="s">
        <v>104</v>
      </c>
      <c r="B19" s="137"/>
      <c r="C19" s="137"/>
      <c r="D19" s="137"/>
      <c r="E19" s="138"/>
      <c r="F19" s="124" t="str">
        <f>IF(COUNTIF(J25:J28,1)&gt;=2,"該当","非該当")</f>
        <v>非該当</v>
      </c>
      <c r="G19" s="125"/>
      <c r="H19" s="28"/>
      <c r="I19" s="28"/>
      <c r="K19" s="27" t="str">
        <f>"現在の「該当」の数"&amp;COUNTIF(J25:J28,1)&amp;"/4"</f>
        <v>現在の「該当」の数0/4</v>
      </c>
    </row>
    <row r="20" spans="1:11" ht="15" customHeight="1" x14ac:dyDescent="0.15">
      <c r="A20" s="131" t="s">
        <v>45</v>
      </c>
      <c r="B20" s="131"/>
      <c r="C20" s="131"/>
      <c r="D20" s="131"/>
      <c r="E20" s="131"/>
      <c r="F20" s="35" t="s">
        <v>94</v>
      </c>
      <c r="G20" s="36" t="s">
        <v>95</v>
      </c>
      <c r="H20" s="31" t="str">
        <f>IF(OR(J20="",J20=0),"※未選択です","")</f>
        <v>※未選択です</v>
      </c>
      <c r="I20" s="28"/>
      <c r="J20" s="26"/>
    </row>
    <row r="21" spans="1:11" ht="15" customHeight="1" x14ac:dyDescent="0.15">
      <c r="A21" s="131" t="s">
        <v>46</v>
      </c>
      <c r="B21" s="131"/>
      <c r="C21" s="131"/>
      <c r="D21" s="131"/>
      <c r="E21" s="131"/>
      <c r="F21" s="35" t="s">
        <v>94</v>
      </c>
      <c r="G21" s="36" t="s">
        <v>95</v>
      </c>
      <c r="H21" s="31" t="str">
        <f t="shared" ref="H21:H27" si="0">IF(OR(J21="",J21=0),"※未選択です","")</f>
        <v>※未選択です</v>
      </c>
      <c r="I21" s="28"/>
      <c r="J21" s="26"/>
    </row>
    <row r="22" spans="1:11" ht="30.95" customHeight="1" x14ac:dyDescent="0.15">
      <c r="A22" s="122" t="s">
        <v>47</v>
      </c>
      <c r="B22" s="122"/>
      <c r="C22" s="122"/>
      <c r="D22" s="122"/>
      <c r="E22" s="122"/>
      <c r="F22" s="35" t="s">
        <v>94</v>
      </c>
      <c r="G22" s="36" t="s">
        <v>95</v>
      </c>
      <c r="H22" s="31" t="str">
        <f t="shared" si="0"/>
        <v>※未選択です</v>
      </c>
      <c r="I22" s="28"/>
      <c r="J22" s="26"/>
    </row>
    <row r="23" spans="1:11" ht="15" customHeight="1" x14ac:dyDescent="0.15">
      <c r="A23" s="122" t="s">
        <v>49</v>
      </c>
      <c r="B23" s="122"/>
      <c r="C23" s="122"/>
      <c r="D23" s="122"/>
      <c r="E23" s="122"/>
      <c r="F23" s="35" t="s">
        <v>94</v>
      </c>
      <c r="G23" s="36" t="s">
        <v>95</v>
      </c>
      <c r="H23" s="31" t="str">
        <f t="shared" si="0"/>
        <v>※未選択です</v>
      </c>
      <c r="I23" s="28"/>
      <c r="J23" s="26"/>
    </row>
    <row r="24" spans="1:11" ht="30.95" customHeight="1" x14ac:dyDescent="0.15">
      <c r="A24" s="122" t="s">
        <v>50</v>
      </c>
      <c r="B24" s="122"/>
      <c r="C24" s="122"/>
      <c r="D24" s="122"/>
      <c r="E24" s="122"/>
      <c r="F24" s="35" t="s">
        <v>94</v>
      </c>
      <c r="G24" s="36" t="s">
        <v>95</v>
      </c>
      <c r="H24" s="31" t="str">
        <f t="shared" si="0"/>
        <v>※未選択です</v>
      </c>
      <c r="I24" s="28"/>
      <c r="J24" s="26"/>
    </row>
    <row r="25" spans="1:11" ht="15" customHeight="1" x14ac:dyDescent="0.15">
      <c r="A25" s="122" t="s">
        <v>51</v>
      </c>
      <c r="B25" s="122"/>
      <c r="C25" s="122"/>
      <c r="D25" s="122"/>
      <c r="E25" s="122"/>
      <c r="F25" s="35" t="s">
        <v>94</v>
      </c>
      <c r="G25" s="36" t="s">
        <v>95</v>
      </c>
      <c r="H25" s="31" t="str">
        <f t="shared" si="0"/>
        <v>※未選択です</v>
      </c>
      <c r="I25" s="28"/>
      <c r="J25" s="26"/>
    </row>
    <row r="26" spans="1:11" ht="15" customHeight="1" x14ac:dyDescent="0.15">
      <c r="A26" s="122" t="s">
        <v>52</v>
      </c>
      <c r="B26" s="122"/>
      <c r="C26" s="122"/>
      <c r="D26" s="122"/>
      <c r="E26" s="122"/>
      <c r="F26" s="35" t="s">
        <v>94</v>
      </c>
      <c r="G26" s="36" t="s">
        <v>95</v>
      </c>
      <c r="H26" s="31" t="str">
        <f t="shared" si="0"/>
        <v>※未選択です</v>
      </c>
      <c r="I26" s="28"/>
      <c r="J26" s="26"/>
    </row>
    <row r="27" spans="1:11" ht="30.95" customHeight="1" x14ac:dyDescent="0.15">
      <c r="A27" s="122" t="s">
        <v>53</v>
      </c>
      <c r="B27" s="122"/>
      <c r="C27" s="122"/>
      <c r="D27" s="122"/>
      <c r="E27" s="122"/>
      <c r="F27" s="35" t="s">
        <v>94</v>
      </c>
      <c r="G27" s="36" t="s">
        <v>95</v>
      </c>
      <c r="H27" s="31" t="str">
        <f t="shared" si="0"/>
        <v>※未選択です</v>
      </c>
      <c r="I27" s="28"/>
      <c r="J27" s="26"/>
    </row>
    <row r="28" spans="1:11" ht="20.100000000000001" customHeight="1" x14ac:dyDescent="0.15">
      <c r="A28" s="122" t="s">
        <v>54</v>
      </c>
      <c r="B28" s="122"/>
      <c r="C28" s="122"/>
      <c r="D28" s="122"/>
      <c r="E28" s="122"/>
      <c r="F28" s="124" t="str">
        <f>IF(COUNTIF(J29:J35,1)&gt;=2,"該当","非該当")</f>
        <v>非該当</v>
      </c>
      <c r="G28" s="125"/>
      <c r="H28" s="28"/>
      <c r="I28" s="28"/>
      <c r="J28" s="27" t="str">
        <f>IF(F28="該当",1,"")</f>
        <v/>
      </c>
      <c r="K28" s="27" t="str">
        <f>"現在の「該当」の数"&amp;COUNTIF(J29:J35,1)&amp;"/7"</f>
        <v>現在の「該当」の数0/7</v>
      </c>
    </row>
    <row r="29" spans="1:11" ht="15" customHeight="1" x14ac:dyDescent="0.15">
      <c r="A29" s="135" t="s">
        <v>56</v>
      </c>
      <c r="B29" s="135"/>
      <c r="C29" s="135"/>
      <c r="D29" s="135"/>
      <c r="E29" s="135"/>
      <c r="F29" s="35" t="s">
        <v>94</v>
      </c>
      <c r="G29" s="36" t="s">
        <v>95</v>
      </c>
      <c r="H29" s="31" t="str">
        <f t="shared" ref="H29:H35" si="1">IF(OR(J29="",J29=0),"※未選択です","")</f>
        <v>※未選択です</v>
      </c>
      <c r="I29" s="28"/>
      <c r="J29" s="26"/>
    </row>
    <row r="30" spans="1:11" ht="30.95" customHeight="1" x14ac:dyDescent="0.15">
      <c r="A30" s="135" t="s">
        <v>57</v>
      </c>
      <c r="B30" s="135"/>
      <c r="C30" s="135"/>
      <c r="D30" s="135"/>
      <c r="E30" s="135"/>
      <c r="F30" s="35" t="s">
        <v>94</v>
      </c>
      <c r="G30" s="36" t="s">
        <v>95</v>
      </c>
      <c r="H30" s="31" t="str">
        <f t="shared" si="1"/>
        <v>※未選択です</v>
      </c>
      <c r="I30" s="28"/>
      <c r="J30" s="26"/>
    </row>
    <row r="31" spans="1:11" ht="15" customHeight="1" x14ac:dyDescent="0.15">
      <c r="A31" s="135" t="s">
        <v>63</v>
      </c>
      <c r="B31" s="135"/>
      <c r="C31" s="135"/>
      <c r="D31" s="135"/>
      <c r="E31" s="135"/>
      <c r="F31" s="35" t="s">
        <v>94</v>
      </c>
      <c r="G31" s="36" t="s">
        <v>95</v>
      </c>
      <c r="H31" s="31" t="str">
        <f t="shared" si="1"/>
        <v>※未選択です</v>
      </c>
      <c r="I31" s="28"/>
      <c r="J31" s="26"/>
    </row>
    <row r="32" spans="1:11" ht="15" customHeight="1" x14ac:dyDescent="0.15">
      <c r="A32" s="135" t="s">
        <v>64</v>
      </c>
      <c r="B32" s="135"/>
      <c r="C32" s="135"/>
      <c r="D32" s="135"/>
      <c r="E32" s="135"/>
      <c r="F32" s="35" t="s">
        <v>94</v>
      </c>
      <c r="G32" s="36" t="s">
        <v>95</v>
      </c>
      <c r="H32" s="31" t="str">
        <f t="shared" si="1"/>
        <v>※未選択です</v>
      </c>
      <c r="I32" s="28"/>
      <c r="J32" s="26"/>
    </row>
    <row r="33" spans="1:10" ht="15" customHeight="1" x14ac:dyDescent="0.15">
      <c r="A33" s="135" t="s">
        <v>65</v>
      </c>
      <c r="B33" s="135"/>
      <c r="C33" s="135"/>
      <c r="D33" s="135"/>
      <c r="E33" s="135"/>
      <c r="F33" s="35" t="s">
        <v>94</v>
      </c>
      <c r="G33" s="36" t="s">
        <v>95</v>
      </c>
      <c r="H33" s="31" t="str">
        <f t="shared" si="1"/>
        <v>※未選択です</v>
      </c>
      <c r="I33" s="28"/>
      <c r="J33" s="26"/>
    </row>
    <row r="34" spans="1:10" ht="30.95" customHeight="1" x14ac:dyDescent="0.15">
      <c r="A34" s="135" t="s">
        <v>66</v>
      </c>
      <c r="B34" s="135"/>
      <c r="C34" s="135"/>
      <c r="D34" s="135"/>
      <c r="E34" s="135"/>
      <c r="F34" s="35" t="s">
        <v>94</v>
      </c>
      <c r="G34" s="36" t="s">
        <v>95</v>
      </c>
      <c r="H34" s="31" t="str">
        <f t="shared" si="1"/>
        <v>※未選択です</v>
      </c>
      <c r="I34" s="28"/>
      <c r="J34" s="26"/>
    </row>
    <row r="35" spans="1:10" ht="30.95" customHeight="1" x14ac:dyDescent="0.15">
      <c r="A35" s="135" t="s">
        <v>67</v>
      </c>
      <c r="B35" s="135"/>
      <c r="C35" s="135"/>
      <c r="D35" s="135"/>
      <c r="E35" s="135"/>
      <c r="F35" s="35" t="s">
        <v>94</v>
      </c>
      <c r="G35" s="36" t="s">
        <v>95</v>
      </c>
      <c r="H35" s="31" t="str">
        <f t="shared" si="1"/>
        <v>※未選択です</v>
      </c>
      <c r="I35" s="28"/>
      <c r="J35" s="26"/>
    </row>
    <row r="36" spans="1:10" ht="11.25" customHeight="1" x14ac:dyDescent="0.15">
      <c r="A36" s="28"/>
      <c r="B36" s="28"/>
      <c r="C36" s="28"/>
      <c r="D36" s="28"/>
      <c r="E36" s="28"/>
      <c r="F36" s="28"/>
      <c r="G36" s="28"/>
      <c r="H36" s="28"/>
      <c r="I36" s="28"/>
    </row>
    <row r="37" spans="1:10" ht="24.75" customHeight="1" x14ac:dyDescent="0.15">
      <c r="A37" s="28" t="s">
        <v>68</v>
      </c>
      <c r="B37" s="28"/>
      <c r="C37" s="28"/>
      <c r="D37" s="28"/>
      <c r="E37" s="28"/>
      <c r="F37" s="28"/>
      <c r="G37" s="28"/>
      <c r="H37" s="28"/>
      <c r="I37" s="28"/>
    </row>
    <row r="38" spans="1:10" ht="30.95" customHeight="1" x14ac:dyDescent="0.15">
      <c r="A38" s="150" t="s">
        <v>120</v>
      </c>
      <c r="B38" s="151"/>
      <c r="C38" s="151"/>
      <c r="D38" s="152"/>
      <c r="E38" s="132"/>
      <c r="F38" s="133"/>
      <c r="G38" s="134"/>
      <c r="H38" s="31" t="str">
        <f>IF(E38="","※未入力です","")</f>
        <v>※未入力です</v>
      </c>
      <c r="I38" s="28"/>
    </row>
    <row r="39" spans="1:10" ht="51.75" customHeight="1" x14ac:dyDescent="0.15">
      <c r="A39" s="122" t="s">
        <v>69</v>
      </c>
      <c r="B39" s="122"/>
      <c r="C39" s="153"/>
      <c r="D39" s="153"/>
      <c r="E39" s="153"/>
      <c r="F39" s="153"/>
      <c r="G39" s="153"/>
      <c r="H39" s="31" t="str">
        <f>IF(C39="","※未入力です","")</f>
        <v>※未入力です</v>
      </c>
      <c r="I39" s="28"/>
    </row>
    <row r="40" spans="1:10" ht="10.5" customHeight="1" x14ac:dyDescent="0.15">
      <c r="A40" s="28"/>
      <c r="B40" s="28"/>
      <c r="C40" s="28"/>
      <c r="D40" s="28"/>
      <c r="E40" s="28"/>
      <c r="F40" s="28"/>
      <c r="G40" s="28"/>
      <c r="H40" s="28"/>
      <c r="I40" s="28"/>
    </row>
    <row r="41" spans="1:10" ht="24" customHeight="1" x14ac:dyDescent="0.15">
      <c r="A41" s="28" t="s">
        <v>76</v>
      </c>
      <c r="B41" s="28"/>
      <c r="C41" s="28"/>
      <c r="D41" s="28"/>
      <c r="E41" s="28"/>
      <c r="F41" s="28"/>
      <c r="G41" s="28"/>
      <c r="H41" s="28"/>
      <c r="I41" s="28"/>
    </row>
    <row r="42" spans="1:10" ht="38.25" customHeight="1" x14ac:dyDescent="0.15">
      <c r="A42" s="161" t="s">
        <v>77</v>
      </c>
      <c r="B42" s="161"/>
      <c r="C42" s="161"/>
      <c r="D42" s="161"/>
      <c r="E42" s="161"/>
      <c r="F42" s="161"/>
      <c r="G42" s="161"/>
      <c r="H42" s="161"/>
      <c r="I42" s="161"/>
    </row>
    <row r="43" spans="1:10" ht="15" customHeight="1" x14ac:dyDescent="0.15">
      <c r="A43" s="131" t="s">
        <v>78</v>
      </c>
      <c r="B43" s="131"/>
      <c r="C43" s="131"/>
      <c r="D43" s="131"/>
      <c r="E43" s="131"/>
      <c r="F43" s="35" t="s">
        <v>94</v>
      </c>
      <c r="G43" s="36" t="s">
        <v>95</v>
      </c>
      <c r="H43" s="31" t="str">
        <f t="shared" ref="H43:H48" si="2">IF(OR(J43="",J43=0),"※未選択です","")</f>
        <v>※未選択です</v>
      </c>
      <c r="I43" s="28"/>
      <c r="J43" s="26"/>
    </row>
    <row r="44" spans="1:10" ht="15" customHeight="1" x14ac:dyDescent="0.15">
      <c r="A44" s="131" t="s">
        <v>79</v>
      </c>
      <c r="B44" s="131"/>
      <c r="C44" s="131"/>
      <c r="D44" s="131"/>
      <c r="E44" s="131"/>
      <c r="F44" s="35" t="s">
        <v>94</v>
      </c>
      <c r="G44" s="36" t="s">
        <v>95</v>
      </c>
      <c r="H44" s="31" t="str">
        <f t="shared" si="2"/>
        <v>※未選択です</v>
      </c>
      <c r="I44" s="28"/>
      <c r="J44" s="26"/>
    </row>
    <row r="45" spans="1:10" ht="15" customHeight="1" x14ac:dyDescent="0.15">
      <c r="A45" s="122" t="s">
        <v>80</v>
      </c>
      <c r="B45" s="122"/>
      <c r="C45" s="122"/>
      <c r="D45" s="122"/>
      <c r="E45" s="122"/>
      <c r="F45" s="35" t="s">
        <v>94</v>
      </c>
      <c r="G45" s="36" t="s">
        <v>95</v>
      </c>
      <c r="H45" s="31" t="str">
        <f t="shared" si="2"/>
        <v>※未選択です</v>
      </c>
      <c r="I45" s="28"/>
      <c r="J45" s="26"/>
    </row>
    <row r="46" spans="1:10" ht="15" customHeight="1" x14ac:dyDescent="0.15">
      <c r="A46" s="162" t="s">
        <v>81</v>
      </c>
      <c r="B46" s="162"/>
      <c r="C46" s="162"/>
      <c r="D46" s="162"/>
      <c r="E46" s="162"/>
      <c r="F46" s="35" t="s">
        <v>94</v>
      </c>
      <c r="G46" s="36" t="s">
        <v>95</v>
      </c>
      <c r="H46" s="31" t="str">
        <f t="shared" si="2"/>
        <v>※未選択です</v>
      </c>
      <c r="I46" s="28"/>
      <c r="J46" s="26"/>
    </row>
    <row r="47" spans="1:10" ht="15" customHeight="1" x14ac:dyDescent="0.15">
      <c r="A47" s="154" t="s">
        <v>82</v>
      </c>
      <c r="B47" s="154"/>
      <c r="C47" s="154"/>
      <c r="D47" s="154"/>
      <c r="E47" s="154"/>
      <c r="F47" s="35" t="s">
        <v>94</v>
      </c>
      <c r="G47" s="36" t="s">
        <v>95</v>
      </c>
      <c r="H47" s="31" t="str">
        <f t="shared" si="2"/>
        <v>※未選択です</v>
      </c>
      <c r="I47" s="28"/>
      <c r="J47" s="26"/>
    </row>
    <row r="48" spans="1:10" ht="15" customHeight="1" x14ac:dyDescent="0.15">
      <c r="A48" s="155" t="s">
        <v>83</v>
      </c>
      <c r="B48" s="156"/>
      <c r="C48" s="156"/>
      <c r="D48" s="156"/>
      <c r="E48" s="157"/>
      <c r="F48" s="35" t="s">
        <v>94</v>
      </c>
      <c r="G48" s="36" t="s">
        <v>95</v>
      </c>
      <c r="H48" s="31" t="str">
        <f t="shared" si="2"/>
        <v>※未選択です</v>
      </c>
      <c r="I48" s="28"/>
      <c r="J48" s="26"/>
    </row>
    <row r="49" spans="1:10" ht="21.75" customHeight="1" x14ac:dyDescent="0.15">
      <c r="A49" s="37" t="s">
        <v>84</v>
      </c>
      <c r="B49" s="158"/>
      <c r="C49" s="159"/>
      <c r="D49" s="159"/>
      <c r="E49" s="159"/>
      <c r="F49" s="159"/>
      <c r="G49" s="160"/>
      <c r="H49" s="31" t="str">
        <f>IF(AND(J48=1,B49=""),"※未入力です","")</f>
        <v/>
      </c>
      <c r="I49" s="28"/>
    </row>
    <row r="50" spans="1:10" ht="10.5" customHeight="1" x14ac:dyDescent="0.15">
      <c r="A50" s="28"/>
      <c r="B50" s="28"/>
      <c r="C50" s="28"/>
      <c r="D50" s="28"/>
      <c r="E50" s="28"/>
      <c r="F50" s="28"/>
      <c r="G50" s="28"/>
      <c r="H50" s="28"/>
      <c r="I50" s="28"/>
    </row>
    <row r="51" spans="1:10" ht="24" customHeight="1" x14ac:dyDescent="0.15">
      <c r="A51" s="28" t="s">
        <v>70</v>
      </c>
      <c r="B51" s="28"/>
      <c r="C51" s="28"/>
      <c r="D51" s="28"/>
      <c r="E51" s="28"/>
      <c r="F51" s="28"/>
      <c r="G51" s="28"/>
      <c r="H51" s="28"/>
      <c r="I51" s="28"/>
    </row>
    <row r="52" spans="1:10" ht="39.950000000000003" customHeight="1" x14ac:dyDescent="0.15">
      <c r="A52" s="122" t="s">
        <v>71</v>
      </c>
      <c r="B52" s="122"/>
      <c r="C52" s="122"/>
      <c r="D52" s="122"/>
      <c r="E52" s="122"/>
      <c r="F52" s="35" t="s">
        <v>94</v>
      </c>
      <c r="G52" s="36" t="s">
        <v>95</v>
      </c>
      <c r="H52" s="31" t="str">
        <f>IF(OR(J52="",J52=0),"※未選択です","")</f>
        <v>※未選択です</v>
      </c>
      <c r="I52" s="28"/>
      <c r="J52" s="26"/>
    </row>
    <row r="53" spans="1:10" ht="70.5" customHeight="1" x14ac:dyDescent="0.15">
      <c r="A53" s="126" t="s">
        <v>122</v>
      </c>
      <c r="B53" s="127"/>
      <c r="C53" s="128"/>
      <c r="D53" s="129"/>
      <c r="E53" s="129"/>
      <c r="F53" s="129"/>
      <c r="G53" s="130"/>
      <c r="H53" s="31" t="str">
        <f>IF(AND(J52=1,C53=""),"※未入力です","")</f>
        <v/>
      </c>
      <c r="I53" s="28"/>
      <c r="J53" s="26"/>
    </row>
    <row r="54" spans="1:10" ht="35.25" customHeight="1" x14ac:dyDescent="0.15">
      <c r="A54" s="122" t="s">
        <v>72</v>
      </c>
      <c r="B54" s="122"/>
      <c r="C54" s="122"/>
      <c r="D54" s="122"/>
      <c r="E54" s="122"/>
      <c r="F54" s="124" t="str">
        <f>IF(COUNTIF(J55:J58,1)&gt;=1,"該当","非該当")</f>
        <v>非該当</v>
      </c>
      <c r="G54" s="125"/>
      <c r="H54" s="28"/>
      <c r="I54" s="28"/>
    </row>
    <row r="55" spans="1:10" ht="15" customHeight="1" x14ac:dyDescent="0.15">
      <c r="A55" s="122" t="s">
        <v>73</v>
      </c>
      <c r="B55" s="122"/>
      <c r="C55" s="122"/>
      <c r="D55" s="122"/>
      <c r="E55" s="122"/>
      <c r="F55" s="35" t="s">
        <v>94</v>
      </c>
      <c r="G55" s="36" t="s">
        <v>95</v>
      </c>
      <c r="H55" s="31" t="str">
        <f>IF(OR(J55="",J55=0),"※未選択です","")</f>
        <v>※未選択です</v>
      </c>
      <c r="I55" s="28"/>
      <c r="J55" s="26"/>
    </row>
    <row r="56" spans="1:10" ht="15" customHeight="1" x14ac:dyDescent="0.15">
      <c r="A56" s="122" t="s">
        <v>101</v>
      </c>
      <c r="B56" s="122"/>
      <c r="C56" s="122"/>
      <c r="D56" s="122"/>
      <c r="E56" s="122"/>
      <c r="F56" s="35" t="s">
        <v>94</v>
      </c>
      <c r="G56" s="36" t="s">
        <v>95</v>
      </c>
      <c r="H56" s="31" t="str">
        <f>IF(OR(J56="",J56=0),"※未選択です","")</f>
        <v>※未選択です</v>
      </c>
      <c r="I56" s="28"/>
      <c r="J56" s="26"/>
    </row>
    <row r="57" spans="1:10" ht="15" customHeight="1" x14ac:dyDescent="0.15">
      <c r="A57" s="122" t="s">
        <v>74</v>
      </c>
      <c r="B57" s="122"/>
      <c r="C57" s="122"/>
      <c r="D57" s="122"/>
      <c r="E57" s="122"/>
      <c r="F57" s="35" t="s">
        <v>94</v>
      </c>
      <c r="G57" s="36" t="s">
        <v>95</v>
      </c>
      <c r="H57" s="31" t="str">
        <f>IF(OR(J57="",J57=0),"※未選択です","")</f>
        <v>※未選択です</v>
      </c>
      <c r="I57" s="28"/>
      <c r="J57" s="26"/>
    </row>
    <row r="58" spans="1:10" ht="24.75" customHeight="1" x14ac:dyDescent="0.15">
      <c r="A58" s="122" t="s">
        <v>75</v>
      </c>
      <c r="B58" s="122"/>
      <c r="C58" s="122"/>
      <c r="D58" s="122"/>
      <c r="E58" s="122"/>
      <c r="F58" s="35" t="s">
        <v>94</v>
      </c>
      <c r="G58" s="36" t="s">
        <v>95</v>
      </c>
      <c r="H58" s="31" t="str">
        <f>IF(OR(J58="",J58=0),"※未選択です","")</f>
        <v>※未選択です</v>
      </c>
      <c r="I58" s="28"/>
      <c r="J58" s="26"/>
    </row>
  </sheetData>
  <sheetProtection algorithmName="SHA-512" hashValue="gaWOIOQ2DsHksPN8PM2vKGXW+LvszMml6vFBmsWJjAJk84ciMsMaQQ8XNbsalO6fbTsSPzjByM3gqdrO3frPFA==" saltValue="CrNOS6L2AuhNeiA0twSo0A==" spinCount="100000" sheet="1" objects="1" scenarios="1"/>
  <mergeCells count="53">
    <mergeCell ref="A57:E57"/>
    <mergeCell ref="A58:E58"/>
    <mergeCell ref="A39:B39"/>
    <mergeCell ref="C39:G39"/>
    <mergeCell ref="A52:E52"/>
    <mergeCell ref="A47:E47"/>
    <mergeCell ref="A48:E48"/>
    <mergeCell ref="B49:G49"/>
    <mergeCell ref="A42:I42"/>
    <mergeCell ref="A43:E43"/>
    <mergeCell ref="A56:E56"/>
    <mergeCell ref="A44:E44"/>
    <mergeCell ref="A55:E55"/>
    <mergeCell ref="A45:E45"/>
    <mergeCell ref="A46:E46"/>
    <mergeCell ref="F54:G54"/>
    <mergeCell ref="A33:E33"/>
    <mergeCell ref="A34:E34"/>
    <mergeCell ref="A35:E35"/>
    <mergeCell ref="F28:G28"/>
    <mergeCell ref="A38:D38"/>
    <mergeCell ref="A1:I1"/>
    <mergeCell ref="A30:E30"/>
    <mergeCell ref="A11:E11"/>
    <mergeCell ref="A12:E12"/>
    <mergeCell ref="A13:E13"/>
    <mergeCell ref="B5:G5"/>
    <mergeCell ref="B6:G6"/>
    <mergeCell ref="A14:B14"/>
    <mergeCell ref="A22:E22"/>
    <mergeCell ref="A23:E23"/>
    <mergeCell ref="A27:E27"/>
    <mergeCell ref="B4:G4"/>
    <mergeCell ref="C14:G14"/>
    <mergeCell ref="B7:G7"/>
    <mergeCell ref="B8:G8"/>
    <mergeCell ref="A28:E28"/>
    <mergeCell ref="A54:E54"/>
    <mergeCell ref="A24:E24"/>
    <mergeCell ref="A25:E25"/>
    <mergeCell ref="A18:E18"/>
    <mergeCell ref="F18:G18"/>
    <mergeCell ref="A53:B53"/>
    <mergeCell ref="C53:G53"/>
    <mergeCell ref="A21:E21"/>
    <mergeCell ref="A20:E20"/>
    <mergeCell ref="E38:G38"/>
    <mergeCell ref="A29:E29"/>
    <mergeCell ref="A26:E26"/>
    <mergeCell ref="A19:E19"/>
    <mergeCell ref="F19:G19"/>
    <mergeCell ref="A31:E31"/>
    <mergeCell ref="A32:E32"/>
  </mergeCells>
  <phoneticPr fontId="1"/>
  <conditionalFormatting sqref="C14 E38 C39 B49">
    <cfRule type="notContainsBlanks" dxfId="29" priority="23">
      <formula>LEN(TRIM(B14))&gt;0</formula>
    </cfRule>
  </conditionalFormatting>
  <conditionalFormatting sqref="F11">
    <cfRule type="expression" dxfId="28" priority="22">
      <formula>J11&gt;=1</formula>
    </cfRule>
  </conditionalFormatting>
  <conditionalFormatting sqref="G11">
    <cfRule type="expression" dxfId="27" priority="21">
      <formula>J11&gt;=1</formula>
    </cfRule>
  </conditionalFormatting>
  <conditionalFormatting sqref="F12">
    <cfRule type="expression" dxfId="26" priority="20">
      <formula>J12&gt;=1</formula>
    </cfRule>
  </conditionalFormatting>
  <conditionalFormatting sqref="G12">
    <cfRule type="expression" dxfId="25" priority="19">
      <formula>J12&gt;=1</formula>
    </cfRule>
  </conditionalFormatting>
  <conditionalFormatting sqref="F13">
    <cfRule type="expression" dxfId="24" priority="18">
      <formula>J13&gt;=1</formula>
    </cfRule>
  </conditionalFormatting>
  <conditionalFormatting sqref="G13">
    <cfRule type="expression" dxfId="23" priority="17">
      <formula>J13&gt;=1</formula>
    </cfRule>
  </conditionalFormatting>
  <conditionalFormatting sqref="F20:F27">
    <cfRule type="expression" dxfId="22" priority="16">
      <formula>J20&gt;=1</formula>
    </cfRule>
  </conditionalFormatting>
  <conditionalFormatting sqref="G20:G27">
    <cfRule type="expression" dxfId="21" priority="15">
      <formula>J20&gt;=1</formula>
    </cfRule>
  </conditionalFormatting>
  <conditionalFormatting sqref="F29:F35">
    <cfRule type="expression" dxfId="20" priority="14">
      <formula>J29&gt;=1</formula>
    </cfRule>
  </conditionalFormatting>
  <conditionalFormatting sqref="G29:G35">
    <cfRule type="expression" dxfId="19" priority="13">
      <formula>J29&gt;=1</formula>
    </cfRule>
  </conditionalFormatting>
  <conditionalFormatting sqref="F43:F48">
    <cfRule type="expression" dxfId="18" priority="12">
      <formula>J43&gt;=1</formula>
    </cfRule>
  </conditionalFormatting>
  <conditionalFormatting sqref="G43:G48">
    <cfRule type="expression" dxfId="17" priority="11">
      <formula>J43&gt;=1</formula>
    </cfRule>
  </conditionalFormatting>
  <conditionalFormatting sqref="F52">
    <cfRule type="expression" dxfId="16" priority="10">
      <formula>J52&gt;=1</formula>
    </cfRule>
  </conditionalFormatting>
  <conditionalFormatting sqref="G52">
    <cfRule type="expression" dxfId="15" priority="9">
      <formula>J52&gt;=1</formula>
    </cfRule>
  </conditionalFormatting>
  <conditionalFormatting sqref="F55:F58">
    <cfRule type="expression" dxfId="14" priority="8">
      <formula>J55&gt;=1</formula>
    </cfRule>
  </conditionalFormatting>
  <conditionalFormatting sqref="G55:G58">
    <cfRule type="expression" dxfId="13" priority="7">
      <formula>J55&gt;=1</formula>
    </cfRule>
  </conditionalFormatting>
  <conditionalFormatting sqref="C14:G14">
    <cfRule type="expression" dxfId="12" priority="5">
      <formula>$J$13=2</formula>
    </cfRule>
  </conditionalFormatting>
  <conditionalFormatting sqref="B49:G49">
    <cfRule type="expression" dxfId="11" priority="4">
      <formula>$J$48=2</formula>
    </cfRule>
  </conditionalFormatting>
  <conditionalFormatting sqref="C53:G53">
    <cfRule type="expression" dxfId="10" priority="1">
      <formula>$C$53&lt;&gt;""</formula>
    </cfRule>
    <cfRule type="expression" dxfId="9" priority="2">
      <formula>$J$52=1</formula>
    </cfRule>
    <cfRule type="expression" dxfId="8" priority="3" stopIfTrue="1">
      <formula>$J$52=2</formula>
    </cfRule>
  </conditionalFormatting>
  <pageMargins left="0.7" right="0.7" top="0.75" bottom="0.75" header="0.3" footer="0.3"/>
  <pageSetup paperSize="9" scale="94" orientation="portrait" r:id="rId1"/>
  <headerFooter>
    <oddHeader xml:space="preserve">&amp;R
</oddHeader>
  </headerFooter>
  <rowBreaks count="1" manualBreakCount="1">
    <brk id="3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locked="0" defaultSize="0" autoFill="0" autoLine="0" autoPict="0">
                <anchor moveWithCells="1">
                  <from>
                    <xdr:col>5</xdr:col>
                    <xdr:colOff>28575</xdr:colOff>
                    <xdr:row>10</xdr:row>
                    <xdr:rowOff>9525</xdr:rowOff>
                  </from>
                  <to>
                    <xdr:col>5</xdr:col>
                    <xdr:colOff>276225</xdr:colOff>
                    <xdr:row>11</xdr:row>
                    <xdr:rowOff>0</xdr:rowOff>
                  </to>
                </anchor>
              </controlPr>
            </control>
          </mc:Choice>
        </mc:AlternateContent>
        <mc:AlternateContent xmlns:mc="http://schemas.openxmlformats.org/markup-compatibility/2006">
          <mc:Choice Requires="x14">
            <control shapeId="1028" r:id="rId5" name="Option Button 4">
              <controlPr locked="0" defaultSize="0" autoFill="0" autoLine="0" autoPict="0">
                <anchor moveWithCells="1">
                  <from>
                    <xdr:col>6</xdr:col>
                    <xdr:colOff>47625</xdr:colOff>
                    <xdr:row>10</xdr:row>
                    <xdr:rowOff>9525</xdr:rowOff>
                  </from>
                  <to>
                    <xdr:col>6</xdr:col>
                    <xdr:colOff>361950</xdr:colOff>
                    <xdr:row>10</xdr:row>
                    <xdr:rowOff>190500</xdr:rowOff>
                  </to>
                </anchor>
              </controlPr>
            </control>
          </mc:Choice>
        </mc:AlternateContent>
        <mc:AlternateContent xmlns:mc="http://schemas.openxmlformats.org/markup-compatibility/2006">
          <mc:Choice Requires="x14">
            <control shapeId="1031" r:id="rId6" name="Option Button 7">
              <controlPr locked="0" defaultSize="0" autoFill="0" autoLine="0" autoPict="0">
                <anchor moveWithCells="1">
                  <from>
                    <xdr:col>5</xdr:col>
                    <xdr:colOff>28575</xdr:colOff>
                    <xdr:row>11</xdr:row>
                    <xdr:rowOff>9525</xdr:rowOff>
                  </from>
                  <to>
                    <xdr:col>5</xdr:col>
                    <xdr:colOff>276225</xdr:colOff>
                    <xdr:row>12</xdr:row>
                    <xdr:rowOff>0</xdr:rowOff>
                  </to>
                </anchor>
              </controlPr>
            </control>
          </mc:Choice>
        </mc:AlternateContent>
        <mc:AlternateContent xmlns:mc="http://schemas.openxmlformats.org/markup-compatibility/2006">
          <mc:Choice Requires="x14">
            <control shapeId="1032" r:id="rId7" name="Option Button 8">
              <controlPr locked="0" defaultSize="0" autoFill="0" autoLine="0" autoPict="0">
                <anchor moveWithCells="1">
                  <from>
                    <xdr:col>6</xdr:col>
                    <xdr:colOff>47625</xdr:colOff>
                    <xdr:row>11</xdr:row>
                    <xdr:rowOff>9525</xdr:rowOff>
                  </from>
                  <to>
                    <xdr:col>6</xdr:col>
                    <xdr:colOff>361950</xdr:colOff>
                    <xdr:row>11</xdr:row>
                    <xdr:rowOff>190500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5</xdr:col>
                    <xdr:colOff>0</xdr:colOff>
                    <xdr:row>9</xdr:row>
                    <xdr:rowOff>161925</xdr:rowOff>
                  </from>
                  <to>
                    <xdr:col>6</xdr:col>
                    <xdr:colOff>809625</xdr:colOff>
                    <xdr:row>11</xdr:row>
                    <xdr:rowOff>19050</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4</xdr:col>
                    <xdr:colOff>676275</xdr:colOff>
                    <xdr:row>10</xdr:row>
                    <xdr:rowOff>161925</xdr:rowOff>
                  </from>
                  <to>
                    <xdr:col>6</xdr:col>
                    <xdr:colOff>809625</xdr:colOff>
                    <xdr:row>12</xdr:row>
                    <xdr:rowOff>28575</xdr:rowOff>
                  </to>
                </anchor>
              </controlPr>
            </control>
          </mc:Choice>
        </mc:AlternateContent>
        <mc:AlternateContent xmlns:mc="http://schemas.openxmlformats.org/markup-compatibility/2006">
          <mc:Choice Requires="x14">
            <control shapeId="1046" r:id="rId10" name="Option Button 22">
              <controlPr locked="0" defaultSize="0" autoFill="0" autoLine="0" autoPict="0">
                <anchor moveWithCells="1">
                  <from>
                    <xdr:col>5</xdr:col>
                    <xdr:colOff>28575</xdr:colOff>
                    <xdr:row>12</xdr:row>
                    <xdr:rowOff>9525</xdr:rowOff>
                  </from>
                  <to>
                    <xdr:col>5</xdr:col>
                    <xdr:colOff>266700</xdr:colOff>
                    <xdr:row>13</xdr:row>
                    <xdr:rowOff>0</xdr:rowOff>
                  </to>
                </anchor>
              </controlPr>
            </control>
          </mc:Choice>
        </mc:AlternateContent>
        <mc:AlternateContent xmlns:mc="http://schemas.openxmlformats.org/markup-compatibility/2006">
          <mc:Choice Requires="x14">
            <control shapeId="1047" r:id="rId11" name="Option Button 23">
              <controlPr locked="0" defaultSize="0" autoFill="0" autoLine="0" autoPict="0">
                <anchor moveWithCells="1">
                  <from>
                    <xdr:col>6</xdr:col>
                    <xdr:colOff>47625</xdr:colOff>
                    <xdr:row>12</xdr:row>
                    <xdr:rowOff>9525</xdr:rowOff>
                  </from>
                  <to>
                    <xdr:col>6</xdr:col>
                    <xdr:colOff>285750</xdr:colOff>
                    <xdr:row>13</xdr:row>
                    <xdr:rowOff>0</xdr:rowOff>
                  </to>
                </anchor>
              </controlPr>
            </control>
          </mc:Choice>
        </mc:AlternateContent>
        <mc:AlternateContent xmlns:mc="http://schemas.openxmlformats.org/markup-compatibility/2006">
          <mc:Choice Requires="x14">
            <control shapeId="1048" r:id="rId12" name="Group Box 24">
              <controlPr defaultSize="0" autoFill="0" autoPict="0">
                <anchor moveWithCells="1">
                  <from>
                    <xdr:col>4</xdr:col>
                    <xdr:colOff>666750</xdr:colOff>
                    <xdr:row>11</xdr:row>
                    <xdr:rowOff>171450</xdr:rowOff>
                  </from>
                  <to>
                    <xdr:col>6</xdr:col>
                    <xdr:colOff>809625</xdr:colOff>
                    <xdr:row>13</xdr:row>
                    <xdr:rowOff>19050</xdr:rowOff>
                  </to>
                </anchor>
              </controlPr>
            </control>
          </mc:Choice>
        </mc:AlternateContent>
        <mc:AlternateContent xmlns:mc="http://schemas.openxmlformats.org/markup-compatibility/2006">
          <mc:Choice Requires="x14">
            <control shapeId="1049" r:id="rId13" name="Option Button 25">
              <controlPr locked="0" defaultSize="0" autoFill="0" autoLine="0" autoPict="0">
                <anchor moveWithCells="1">
                  <from>
                    <xdr:col>5</xdr:col>
                    <xdr:colOff>38100</xdr:colOff>
                    <xdr:row>19</xdr:row>
                    <xdr:rowOff>9525</xdr:rowOff>
                  </from>
                  <to>
                    <xdr:col>5</xdr:col>
                    <xdr:colOff>228600</xdr:colOff>
                    <xdr:row>20</xdr:row>
                    <xdr:rowOff>0</xdr:rowOff>
                  </to>
                </anchor>
              </controlPr>
            </control>
          </mc:Choice>
        </mc:AlternateContent>
        <mc:AlternateContent xmlns:mc="http://schemas.openxmlformats.org/markup-compatibility/2006">
          <mc:Choice Requires="x14">
            <control shapeId="1050" r:id="rId14" name="Option Button 26">
              <controlPr locked="0" defaultSize="0" autoFill="0" autoLine="0" autoPict="0">
                <anchor moveWithCells="1">
                  <from>
                    <xdr:col>6</xdr:col>
                    <xdr:colOff>38100</xdr:colOff>
                    <xdr:row>19</xdr:row>
                    <xdr:rowOff>9525</xdr:rowOff>
                  </from>
                  <to>
                    <xdr:col>6</xdr:col>
                    <xdr:colOff>228600</xdr:colOff>
                    <xdr:row>20</xdr:row>
                    <xdr:rowOff>0</xdr:rowOff>
                  </to>
                </anchor>
              </controlPr>
            </control>
          </mc:Choice>
        </mc:AlternateContent>
        <mc:AlternateContent xmlns:mc="http://schemas.openxmlformats.org/markup-compatibility/2006">
          <mc:Choice Requires="x14">
            <control shapeId="1051" r:id="rId15" name="Option Button 27">
              <controlPr locked="0" defaultSize="0" autoFill="0" autoLine="0" autoPict="0">
                <anchor moveWithCells="1">
                  <from>
                    <xdr:col>5</xdr:col>
                    <xdr:colOff>38100</xdr:colOff>
                    <xdr:row>20</xdr:row>
                    <xdr:rowOff>9525</xdr:rowOff>
                  </from>
                  <to>
                    <xdr:col>5</xdr:col>
                    <xdr:colOff>266700</xdr:colOff>
                    <xdr:row>21</xdr:row>
                    <xdr:rowOff>0</xdr:rowOff>
                  </to>
                </anchor>
              </controlPr>
            </control>
          </mc:Choice>
        </mc:AlternateContent>
        <mc:AlternateContent xmlns:mc="http://schemas.openxmlformats.org/markup-compatibility/2006">
          <mc:Choice Requires="x14">
            <control shapeId="1052" r:id="rId16" name="Option Button 28">
              <controlPr locked="0" defaultSize="0" autoFill="0" autoLine="0" autoPict="0">
                <anchor moveWithCells="1">
                  <from>
                    <xdr:col>6</xdr:col>
                    <xdr:colOff>38100</xdr:colOff>
                    <xdr:row>20</xdr:row>
                    <xdr:rowOff>9525</xdr:rowOff>
                  </from>
                  <to>
                    <xdr:col>6</xdr:col>
                    <xdr:colOff>266700</xdr:colOff>
                    <xdr:row>20</xdr:row>
                    <xdr:rowOff>180975</xdr:rowOff>
                  </to>
                </anchor>
              </controlPr>
            </control>
          </mc:Choice>
        </mc:AlternateContent>
        <mc:AlternateContent xmlns:mc="http://schemas.openxmlformats.org/markup-compatibility/2006">
          <mc:Choice Requires="x14">
            <control shapeId="1053" r:id="rId17" name="Group Box 29">
              <controlPr defaultSize="0" autoFill="0" autoPict="0">
                <anchor moveWithCells="1">
                  <from>
                    <xdr:col>4</xdr:col>
                    <xdr:colOff>676275</xdr:colOff>
                    <xdr:row>16</xdr:row>
                    <xdr:rowOff>123825</xdr:rowOff>
                  </from>
                  <to>
                    <xdr:col>6</xdr:col>
                    <xdr:colOff>771525</xdr:colOff>
                    <xdr:row>18</xdr:row>
                    <xdr:rowOff>28575</xdr:rowOff>
                  </to>
                </anchor>
              </controlPr>
            </control>
          </mc:Choice>
        </mc:AlternateContent>
        <mc:AlternateContent xmlns:mc="http://schemas.openxmlformats.org/markup-compatibility/2006">
          <mc:Choice Requires="x14">
            <control shapeId="1054" r:id="rId18" name="Group Box 30">
              <controlPr defaultSize="0" autoFill="0" autoPict="0">
                <anchor moveWithCells="1">
                  <from>
                    <xdr:col>4</xdr:col>
                    <xdr:colOff>676275</xdr:colOff>
                    <xdr:row>19</xdr:row>
                    <xdr:rowOff>133350</xdr:rowOff>
                  </from>
                  <to>
                    <xdr:col>6</xdr:col>
                    <xdr:colOff>771525</xdr:colOff>
                    <xdr:row>21</xdr:row>
                    <xdr:rowOff>38100</xdr:rowOff>
                  </to>
                </anchor>
              </controlPr>
            </control>
          </mc:Choice>
        </mc:AlternateContent>
        <mc:AlternateContent xmlns:mc="http://schemas.openxmlformats.org/markup-compatibility/2006">
          <mc:Choice Requires="x14">
            <control shapeId="1056" r:id="rId19" name="Option Button 32">
              <controlPr locked="0" defaultSize="0" autoFill="0" autoLine="0" autoPict="0">
                <anchor moveWithCells="1">
                  <from>
                    <xdr:col>5</xdr:col>
                    <xdr:colOff>38100</xdr:colOff>
                    <xdr:row>22</xdr:row>
                    <xdr:rowOff>9525</xdr:rowOff>
                  </from>
                  <to>
                    <xdr:col>5</xdr:col>
                    <xdr:colOff>266700</xdr:colOff>
                    <xdr:row>22</xdr:row>
                    <xdr:rowOff>180975</xdr:rowOff>
                  </to>
                </anchor>
              </controlPr>
            </control>
          </mc:Choice>
        </mc:AlternateContent>
        <mc:AlternateContent xmlns:mc="http://schemas.openxmlformats.org/markup-compatibility/2006">
          <mc:Choice Requires="x14">
            <control shapeId="1057" r:id="rId20" name="Option Button 33">
              <controlPr locked="0" defaultSize="0" autoFill="0" autoLine="0" autoPict="0">
                <anchor moveWithCells="1">
                  <from>
                    <xdr:col>6</xdr:col>
                    <xdr:colOff>38100</xdr:colOff>
                    <xdr:row>22</xdr:row>
                    <xdr:rowOff>9525</xdr:rowOff>
                  </from>
                  <to>
                    <xdr:col>6</xdr:col>
                    <xdr:colOff>266700</xdr:colOff>
                    <xdr:row>22</xdr:row>
                    <xdr:rowOff>180975</xdr:rowOff>
                  </to>
                </anchor>
              </controlPr>
            </control>
          </mc:Choice>
        </mc:AlternateContent>
        <mc:AlternateContent xmlns:mc="http://schemas.openxmlformats.org/markup-compatibility/2006">
          <mc:Choice Requires="x14">
            <control shapeId="1059" r:id="rId21" name="Group Box 35">
              <controlPr defaultSize="0" autoFill="0" autoPict="0">
                <anchor moveWithCells="1">
                  <from>
                    <xdr:col>4</xdr:col>
                    <xdr:colOff>676275</xdr:colOff>
                    <xdr:row>21</xdr:row>
                    <xdr:rowOff>371475</xdr:rowOff>
                  </from>
                  <to>
                    <xdr:col>6</xdr:col>
                    <xdr:colOff>790575</xdr:colOff>
                    <xdr:row>23</xdr:row>
                    <xdr:rowOff>76200</xdr:rowOff>
                  </to>
                </anchor>
              </controlPr>
            </control>
          </mc:Choice>
        </mc:AlternateContent>
        <mc:AlternateContent xmlns:mc="http://schemas.openxmlformats.org/markup-compatibility/2006">
          <mc:Choice Requires="x14">
            <control shapeId="1060" r:id="rId22" name="Option Button 36">
              <controlPr locked="0" defaultSize="0" autoFill="0" autoLine="0" autoPict="0">
                <anchor moveWithCells="1">
                  <from>
                    <xdr:col>5</xdr:col>
                    <xdr:colOff>28575</xdr:colOff>
                    <xdr:row>21</xdr:row>
                    <xdr:rowOff>9525</xdr:rowOff>
                  </from>
                  <to>
                    <xdr:col>5</xdr:col>
                    <xdr:colOff>266700</xdr:colOff>
                    <xdr:row>22</xdr:row>
                    <xdr:rowOff>0</xdr:rowOff>
                  </to>
                </anchor>
              </controlPr>
            </control>
          </mc:Choice>
        </mc:AlternateContent>
        <mc:AlternateContent xmlns:mc="http://schemas.openxmlformats.org/markup-compatibility/2006">
          <mc:Choice Requires="x14">
            <control shapeId="1061" r:id="rId23" name="Option Button 37">
              <controlPr locked="0" defaultSize="0" autoFill="0" autoLine="0" autoPict="0">
                <anchor moveWithCells="1">
                  <from>
                    <xdr:col>6</xdr:col>
                    <xdr:colOff>38100</xdr:colOff>
                    <xdr:row>21</xdr:row>
                    <xdr:rowOff>9525</xdr:rowOff>
                  </from>
                  <to>
                    <xdr:col>6</xdr:col>
                    <xdr:colOff>276225</xdr:colOff>
                    <xdr:row>22</xdr:row>
                    <xdr:rowOff>0</xdr:rowOff>
                  </to>
                </anchor>
              </controlPr>
            </control>
          </mc:Choice>
        </mc:AlternateContent>
        <mc:AlternateContent xmlns:mc="http://schemas.openxmlformats.org/markup-compatibility/2006">
          <mc:Choice Requires="x14">
            <control shapeId="1063" r:id="rId24" name="Group Box 39">
              <controlPr defaultSize="0" autoFill="0" autoPict="0">
                <anchor moveWithCells="1">
                  <from>
                    <xdr:col>4</xdr:col>
                    <xdr:colOff>676275</xdr:colOff>
                    <xdr:row>20</xdr:row>
                    <xdr:rowOff>161925</xdr:rowOff>
                  </from>
                  <to>
                    <xdr:col>6</xdr:col>
                    <xdr:colOff>781050</xdr:colOff>
                    <xdr:row>22</xdr:row>
                    <xdr:rowOff>38100</xdr:rowOff>
                  </to>
                </anchor>
              </controlPr>
            </control>
          </mc:Choice>
        </mc:AlternateContent>
        <mc:AlternateContent xmlns:mc="http://schemas.openxmlformats.org/markup-compatibility/2006">
          <mc:Choice Requires="x14">
            <control shapeId="1064" r:id="rId25" name="Option Button 40">
              <controlPr locked="0" defaultSize="0" autoFill="0" autoLine="0" autoPict="0">
                <anchor moveWithCells="1">
                  <from>
                    <xdr:col>5</xdr:col>
                    <xdr:colOff>28575</xdr:colOff>
                    <xdr:row>23</xdr:row>
                    <xdr:rowOff>9525</xdr:rowOff>
                  </from>
                  <to>
                    <xdr:col>5</xdr:col>
                    <xdr:colOff>266700</xdr:colOff>
                    <xdr:row>24</xdr:row>
                    <xdr:rowOff>0</xdr:rowOff>
                  </to>
                </anchor>
              </controlPr>
            </control>
          </mc:Choice>
        </mc:AlternateContent>
        <mc:AlternateContent xmlns:mc="http://schemas.openxmlformats.org/markup-compatibility/2006">
          <mc:Choice Requires="x14">
            <control shapeId="1065" r:id="rId26" name="Option Button 41">
              <controlPr locked="0" defaultSize="0" autoFill="0" autoLine="0" autoPict="0">
                <anchor moveWithCells="1">
                  <from>
                    <xdr:col>6</xdr:col>
                    <xdr:colOff>38100</xdr:colOff>
                    <xdr:row>23</xdr:row>
                    <xdr:rowOff>9525</xdr:rowOff>
                  </from>
                  <to>
                    <xdr:col>6</xdr:col>
                    <xdr:colOff>276225</xdr:colOff>
                    <xdr:row>24</xdr:row>
                    <xdr:rowOff>0</xdr:rowOff>
                  </to>
                </anchor>
              </controlPr>
            </control>
          </mc:Choice>
        </mc:AlternateContent>
        <mc:AlternateContent xmlns:mc="http://schemas.openxmlformats.org/markup-compatibility/2006">
          <mc:Choice Requires="x14">
            <control shapeId="1066" r:id="rId27" name="Group Box 42">
              <controlPr defaultSize="0" autoFill="0" autoPict="0">
                <anchor moveWithCells="1">
                  <from>
                    <xdr:col>4</xdr:col>
                    <xdr:colOff>666750</xdr:colOff>
                    <xdr:row>22</xdr:row>
                    <xdr:rowOff>171450</xdr:rowOff>
                  </from>
                  <to>
                    <xdr:col>6</xdr:col>
                    <xdr:colOff>809625</xdr:colOff>
                    <xdr:row>24</xdr:row>
                    <xdr:rowOff>19050</xdr:rowOff>
                  </to>
                </anchor>
              </controlPr>
            </control>
          </mc:Choice>
        </mc:AlternateContent>
        <mc:AlternateContent xmlns:mc="http://schemas.openxmlformats.org/markup-compatibility/2006">
          <mc:Choice Requires="x14">
            <control shapeId="1068" r:id="rId28" name="Option Button 44">
              <controlPr locked="0" defaultSize="0" autoFill="0" autoLine="0" autoPict="0">
                <anchor moveWithCells="1">
                  <from>
                    <xdr:col>5</xdr:col>
                    <xdr:colOff>28575</xdr:colOff>
                    <xdr:row>26</xdr:row>
                    <xdr:rowOff>9525</xdr:rowOff>
                  </from>
                  <to>
                    <xdr:col>5</xdr:col>
                    <xdr:colOff>266700</xdr:colOff>
                    <xdr:row>27</xdr:row>
                    <xdr:rowOff>0</xdr:rowOff>
                  </to>
                </anchor>
              </controlPr>
            </control>
          </mc:Choice>
        </mc:AlternateContent>
        <mc:AlternateContent xmlns:mc="http://schemas.openxmlformats.org/markup-compatibility/2006">
          <mc:Choice Requires="x14">
            <control shapeId="1069" r:id="rId29" name="Option Button 45">
              <controlPr locked="0" defaultSize="0" autoFill="0" autoLine="0" autoPict="0">
                <anchor moveWithCells="1">
                  <from>
                    <xdr:col>6</xdr:col>
                    <xdr:colOff>38100</xdr:colOff>
                    <xdr:row>26</xdr:row>
                    <xdr:rowOff>9525</xdr:rowOff>
                  </from>
                  <to>
                    <xdr:col>6</xdr:col>
                    <xdr:colOff>276225</xdr:colOff>
                    <xdr:row>27</xdr:row>
                    <xdr:rowOff>0</xdr:rowOff>
                  </to>
                </anchor>
              </controlPr>
            </control>
          </mc:Choice>
        </mc:AlternateContent>
        <mc:AlternateContent xmlns:mc="http://schemas.openxmlformats.org/markup-compatibility/2006">
          <mc:Choice Requires="x14">
            <control shapeId="1070" r:id="rId30" name="Group Box 46">
              <controlPr defaultSize="0" autoFill="0" autoPict="0">
                <anchor moveWithCells="1">
                  <from>
                    <xdr:col>4</xdr:col>
                    <xdr:colOff>666750</xdr:colOff>
                    <xdr:row>25</xdr:row>
                    <xdr:rowOff>171450</xdr:rowOff>
                  </from>
                  <to>
                    <xdr:col>6</xdr:col>
                    <xdr:colOff>809625</xdr:colOff>
                    <xdr:row>27</xdr:row>
                    <xdr:rowOff>19050</xdr:rowOff>
                  </to>
                </anchor>
              </controlPr>
            </control>
          </mc:Choice>
        </mc:AlternateContent>
        <mc:AlternateContent xmlns:mc="http://schemas.openxmlformats.org/markup-compatibility/2006">
          <mc:Choice Requires="x14">
            <control shapeId="1071" r:id="rId31" name="Option Button 47">
              <controlPr locked="0" defaultSize="0" autoFill="0" autoLine="0" autoPict="0">
                <anchor moveWithCells="1">
                  <from>
                    <xdr:col>5</xdr:col>
                    <xdr:colOff>28575</xdr:colOff>
                    <xdr:row>29</xdr:row>
                    <xdr:rowOff>9525</xdr:rowOff>
                  </from>
                  <to>
                    <xdr:col>5</xdr:col>
                    <xdr:colOff>266700</xdr:colOff>
                    <xdr:row>30</xdr:row>
                    <xdr:rowOff>0</xdr:rowOff>
                  </to>
                </anchor>
              </controlPr>
            </control>
          </mc:Choice>
        </mc:AlternateContent>
        <mc:AlternateContent xmlns:mc="http://schemas.openxmlformats.org/markup-compatibility/2006">
          <mc:Choice Requires="x14">
            <control shapeId="1072" r:id="rId32" name="Option Button 48">
              <controlPr locked="0" defaultSize="0" autoFill="0" autoLine="0" autoPict="0">
                <anchor moveWithCells="1">
                  <from>
                    <xdr:col>6</xdr:col>
                    <xdr:colOff>38100</xdr:colOff>
                    <xdr:row>29</xdr:row>
                    <xdr:rowOff>9525</xdr:rowOff>
                  </from>
                  <to>
                    <xdr:col>6</xdr:col>
                    <xdr:colOff>276225</xdr:colOff>
                    <xdr:row>30</xdr:row>
                    <xdr:rowOff>0</xdr:rowOff>
                  </to>
                </anchor>
              </controlPr>
            </control>
          </mc:Choice>
        </mc:AlternateContent>
        <mc:AlternateContent xmlns:mc="http://schemas.openxmlformats.org/markup-compatibility/2006">
          <mc:Choice Requires="x14">
            <control shapeId="1073" r:id="rId33" name="Group Box 49">
              <controlPr defaultSize="0" autoFill="0" autoPict="0">
                <anchor moveWithCells="1">
                  <from>
                    <xdr:col>4</xdr:col>
                    <xdr:colOff>666750</xdr:colOff>
                    <xdr:row>28</xdr:row>
                    <xdr:rowOff>171450</xdr:rowOff>
                  </from>
                  <to>
                    <xdr:col>6</xdr:col>
                    <xdr:colOff>809625</xdr:colOff>
                    <xdr:row>30</xdr:row>
                    <xdr:rowOff>19050</xdr:rowOff>
                  </to>
                </anchor>
              </controlPr>
            </control>
          </mc:Choice>
        </mc:AlternateContent>
        <mc:AlternateContent xmlns:mc="http://schemas.openxmlformats.org/markup-compatibility/2006">
          <mc:Choice Requires="x14">
            <control shapeId="1074" r:id="rId34" name="Option Button 50">
              <controlPr locked="0" defaultSize="0" autoFill="0" autoLine="0" autoPict="0">
                <anchor moveWithCells="1">
                  <from>
                    <xdr:col>5</xdr:col>
                    <xdr:colOff>28575</xdr:colOff>
                    <xdr:row>33</xdr:row>
                    <xdr:rowOff>9525</xdr:rowOff>
                  </from>
                  <to>
                    <xdr:col>5</xdr:col>
                    <xdr:colOff>266700</xdr:colOff>
                    <xdr:row>34</xdr:row>
                    <xdr:rowOff>0</xdr:rowOff>
                  </to>
                </anchor>
              </controlPr>
            </control>
          </mc:Choice>
        </mc:AlternateContent>
        <mc:AlternateContent xmlns:mc="http://schemas.openxmlformats.org/markup-compatibility/2006">
          <mc:Choice Requires="x14">
            <control shapeId="1075" r:id="rId35" name="Option Button 51">
              <controlPr locked="0" defaultSize="0" autoFill="0" autoLine="0" autoPict="0">
                <anchor moveWithCells="1">
                  <from>
                    <xdr:col>6</xdr:col>
                    <xdr:colOff>38100</xdr:colOff>
                    <xdr:row>33</xdr:row>
                    <xdr:rowOff>9525</xdr:rowOff>
                  </from>
                  <to>
                    <xdr:col>6</xdr:col>
                    <xdr:colOff>276225</xdr:colOff>
                    <xdr:row>34</xdr:row>
                    <xdr:rowOff>0</xdr:rowOff>
                  </to>
                </anchor>
              </controlPr>
            </control>
          </mc:Choice>
        </mc:AlternateContent>
        <mc:AlternateContent xmlns:mc="http://schemas.openxmlformats.org/markup-compatibility/2006">
          <mc:Choice Requires="x14">
            <control shapeId="1076" r:id="rId36" name="Group Box 52">
              <controlPr defaultSize="0" autoFill="0" autoPict="0">
                <anchor moveWithCells="1">
                  <from>
                    <xdr:col>4</xdr:col>
                    <xdr:colOff>666750</xdr:colOff>
                    <xdr:row>32</xdr:row>
                    <xdr:rowOff>171450</xdr:rowOff>
                  </from>
                  <to>
                    <xdr:col>6</xdr:col>
                    <xdr:colOff>809625</xdr:colOff>
                    <xdr:row>34</xdr:row>
                    <xdr:rowOff>19050</xdr:rowOff>
                  </to>
                </anchor>
              </controlPr>
            </control>
          </mc:Choice>
        </mc:AlternateContent>
        <mc:AlternateContent xmlns:mc="http://schemas.openxmlformats.org/markup-compatibility/2006">
          <mc:Choice Requires="x14">
            <control shapeId="1077" r:id="rId37" name="Option Button 53">
              <controlPr locked="0" defaultSize="0" autoFill="0" autoLine="0" autoPict="0">
                <anchor moveWithCells="1">
                  <from>
                    <xdr:col>5</xdr:col>
                    <xdr:colOff>28575</xdr:colOff>
                    <xdr:row>34</xdr:row>
                    <xdr:rowOff>9525</xdr:rowOff>
                  </from>
                  <to>
                    <xdr:col>5</xdr:col>
                    <xdr:colOff>266700</xdr:colOff>
                    <xdr:row>35</xdr:row>
                    <xdr:rowOff>0</xdr:rowOff>
                  </to>
                </anchor>
              </controlPr>
            </control>
          </mc:Choice>
        </mc:AlternateContent>
        <mc:AlternateContent xmlns:mc="http://schemas.openxmlformats.org/markup-compatibility/2006">
          <mc:Choice Requires="x14">
            <control shapeId="1078" r:id="rId38" name="Option Button 54">
              <controlPr locked="0" defaultSize="0" autoFill="0" autoLine="0" autoPict="0">
                <anchor moveWithCells="1">
                  <from>
                    <xdr:col>6</xdr:col>
                    <xdr:colOff>38100</xdr:colOff>
                    <xdr:row>34</xdr:row>
                    <xdr:rowOff>9525</xdr:rowOff>
                  </from>
                  <to>
                    <xdr:col>6</xdr:col>
                    <xdr:colOff>276225</xdr:colOff>
                    <xdr:row>35</xdr:row>
                    <xdr:rowOff>0</xdr:rowOff>
                  </to>
                </anchor>
              </controlPr>
            </control>
          </mc:Choice>
        </mc:AlternateContent>
        <mc:AlternateContent xmlns:mc="http://schemas.openxmlformats.org/markup-compatibility/2006">
          <mc:Choice Requires="x14">
            <control shapeId="1080" r:id="rId39" name="Option Button 56">
              <controlPr locked="0" defaultSize="0" autoFill="0" autoLine="0" autoPict="0">
                <anchor moveWithCells="1">
                  <from>
                    <xdr:col>5</xdr:col>
                    <xdr:colOff>38100</xdr:colOff>
                    <xdr:row>24</xdr:row>
                    <xdr:rowOff>9525</xdr:rowOff>
                  </from>
                  <to>
                    <xdr:col>5</xdr:col>
                    <xdr:colOff>266700</xdr:colOff>
                    <xdr:row>24</xdr:row>
                    <xdr:rowOff>180975</xdr:rowOff>
                  </to>
                </anchor>
              </controlPr>
            </control>
          </mc:Choice>
        </mc:AlternateContent>
        <mc:AlternateContent xmlns:mc="http://schemas.openxmlformats.org/markup-compatibility/2006">
          <mc:Choice Requires="x14">
            <control shapeId="1081" r:id="rId40" name="Option Button 57">
              <controlPr locked="0" defaultSize="0" autoFill="0" autoLine="0" autoPict="0">
                <anchor moveWithCells="1">
                  <from>
                    <xdr:col>6</xdr:col>
                    <xdr:colOff>38100</xdr:colOff>
                    <xdr:row>24</xdr:row>
                    <xdr:rowOff>9525</xdr:rowOff>
                  </from>
                  <to>
                    <xdr:col>6</xdr:col>
                    <xdr:colOff>266700</xdr:colOff>
                    <xdr:row>24</xdr:row>
                    <xdr:rowOff>180975</xdr:rowOff>
                  </to>
                </anchor>
              </controlPr>
            </control>
          </mc:Choice>
        </mc:AlternateContent>
        <mc:AlternateContent xmlns:mc="http://schemas.openxmlformats.org/markup-compatibility/2006">
          <mc:Choice Requires="x14">
            <control shapeId="1083" r:id="rId41" name="Option Button 59">
              <controlPr locked="0" defaultSize="0" autoFill="0" autoLine="0" autoPict="0">
                <anchor moveWithCells="1">
                  <from>
                    <xdr:col>5</xdr:col>
                    <xdr:colOff>38100</xdr:colOff>
                    <xdr:row>25</xdr:row>
                    <xdr:rowOff>9525</xdr:rowOff>
                  </from>
                  <to>
                    <xdr:col>5</xdr:col>
                    <xdr:colOff>266700</xdr:colOff>
                    <xdr:row>25</xdr:row>
                    <xdr:rowOff>180975</xdr:rowOff>
                  </to>
                </anchor>
              </controlPr>
            </control>
          </mc:Choice>
        </mc:AlternateContent>
        <mc:AlternateContent xmlns:mc="http://schemas.openxmlformats.org/markup-compatibility/2006">
          <mc:Choice Requires="x14">
            <control shapeId="1084" r:id="rId42" name="Option Button 60">
              <controlPr locked="0" defaultSize="0" autoFill="0" autoLine="0" autoPict="0">
                <anchor moveWithCells="1">
                  <from>
                    <xdr:col>6</xdr:col>
                    <xdr:colOff>38100</xdr:colOff>
                    <xdr:row>25</xdr:row>
                    <xdr:rowOff>9525</xdr:rowOff>
                  </from>
                  <to>
                    <xdr:col>6</xdr:col>
                    <xdr:colOff>266700</xdr:colOff>
                    <xdr:row>25</xdr:row>
                    <xdr:rowOff>180975</xdr:rowOff>
                  </to>
                </anchor>
              </controlPr>
            </control>
          </mc:Choice>
        </mc:AlternateContent>
        <mc:AlternateContent xmlns:mc="http://schemas.openxmlformats.org/markup-compatibility/2006">
          <mc:Choice Requires="x14">
            <control shapeId="1085" r:id="rId43" name="Option Button 61">
              <controlPr locked="0" defaultSize="0" autoFill="0" autoLine="0" autoPict="0">
                <anchor moveWithCells="1">
                  <from>
                    <xdr:col>5</xdr:col>
                    <xdr:colOff>38100</xdr:colOff>
                    <xdr:row>28</xdr:row>
                    <xdr:rowOff>9525</xdr:rowOff>
                  </from>
                  <to>
                    <xdr:col>5</xdr:col>
                    <xdr:colOff>266700</xdr:colOff>
                    <xdr:row>28</xdr:row>
                    <xdr:rowOff>180975</xdr:rowOff>
                  </to>
                </anchor>
              </controlPr>
            </control>
          </mc:Choice>
        </mc:AlternateContent>
        <mc:AlternateContent xmlns:mc="http://schemas.openxmlformats.org/markup-compatibility/2006">
          <mc:Choice Requires="x14">
            <control shapeId="1086" r:id="rId44" name="Option Button 62">
              <controlPr locked="0" defaultSize="0" autoFill="0" autoLine="0" autoPict="0">
                <anchor moveWithCells="1">
                  <from>
                    <xdr:col>6</xdr:col>
                    <xdr:colOff>38100</xdr:colOff>
                    <xdr:row>28</xdr:row>
                    <xdr:rowOff>9525</xdr:rowOff>
                  </from>
                  <to>
                    <xdr:col>6</xdr:col>
                    <xdr:colOff>266700</xdr:colOff>
                    <xdr:row>28</xdr:row>
                    <xdr:rowOff>180975</xdr:rowOff>
                  </to>
                </anchor>
              </controlPr>
            </control>
          </mc:Choice>
        </mc:AlternateContent>
        <mc:AlternateContent xmlns:mc="http://schemas.openxmlformats.org/markup-compatibility/2006">
          <mc:Choice Requires="x14">
            <control shapeId="1087" r:id="rId45" name="Option Button 63">
              <controlPr locked="0" defaultSize="0" autoFill="0" autoLine="0" autoPict="0">
                <anchor moveWithCells="1">
                  <from>
                    <xdr:col>5</xdr:col>
                    <xdr:colOff>38100</xdr:colOff>
                    <xdr:row>30</xdr:row>
                    <xdr:rowOff>9525</xdr:rowOff>
                  </from>
                  <to>
                    <xdr:col>5</xdr:col>
                    <xdr:colOff>266700</xdr:colOff>
                    <xdr:row>30</xdr:row>
                    <xdr:rowOff>180975</xdr:rowOff>
                  </to>
                </anchor>
              </controlPr>
            </control>
          </mc:Choice>
        </mc:AlternateContent>
        <mc:AlternateContent xmlns:mc="http://schemas.openxmlformats.org/markup-compatibility/2006">
          <mc:Choice Requires="x14">
            <control shapeId="1088" r:id="rId46" name="Option Button 64">
              <controlPr locked="0" defaultSize="0" autoFill="0" autoLine="0" autoPict="0">
                <anchor moveWithCells="1">
                  <from>
                    <xdr:col>6</xdr:col>
                    <xdr:colOff>38100</xdr:colOff>
                    <xdr:row>30</xdr:row>
                    <xdr:rowOff>9525</xdr:rowOff>
                  </from>
                  <to>
                    <xdr:col>6</xdr:col>
                    <xdr:colOff>266700</xdr:colOff>
                    <xdr:row>30</xdr:row>
                    <xdr:rowOff>180975</xdr:rowOff>
                  </to>
                </anchor>
              </controlPr>
            </control>
          </mc:Choice>
        </mc:AlternateContent>
        <mc:AlternateContent xmlns:mc="http://schemas.openxmlformats.org/markup-compatibility/2006">
          <mc:Choice Requires="x14">
            <control shapeId="1089" r:id="rId47" name="Option Button 65">
              <controlPr locked="0" defaultSize="0" autoFill="0" autoLine="0" autoPict="0">
                <anchor moveWithCells="1">
                  <from>
                    <xdr:col>5</xdr:col>
                    <xdr:colOff>38100</xdr:colOff>
                    <xdr:row>31</xdr:row>
                    <xdr:rowOff>9525</xdr:rowOff>
                  </from>
                  <to>
                    <xdr:col>5</xdr:col>
                    <xdr:colOff>266700</xdr:colOff>
                    <xdr:row>31</xdr:row>
                    <xdr:rowOff>180975</xdr:rowOff>
                  </to>
                </anchor>
              </controlPr>
            </control>
          </mc:Choice>
        </mc:AlternateContent>
        <mc:AlternateContent xmlns:mc="http://schemas.openxmlformats.org/markup-compatibility/2006">
          <mc:Choice Requires="x14">
            <control shapeId="1090" r:id="rId48" name="Option Button 66">
              <controlPr locked="0" defaultSize="0" autoFill="0" autoLine="0" autoPict="0">
                <anchor moveWithCells="1">
                  <from>
                    <xdr:col>6</xdr:col>
                    <xdr:colOff>38100</xdr:colOff>
                    <xdr:row>31</xdr:row>
                    <xdr:rowOff>9525</xdr:rowOff>
                  </from>
                  <to>
                    <xdr:col>6</xdr:col>
                    <xdr:colOff>266700</xdr:colOff>
                    <xdr:row>31</xdr:row>
                    <xdr:rowOff>180975</xdr:rowOff>
                  </to>
                </anchor>
              </controlPr>
            </control>
          </mc:Choice>
        </mc:AlternateContent>
        <mc:AlternateContent xmlns:mc="http://schemas.openxmlformats.org/markup-compatibility/2006">
          <mc:Choice Requires="x14">
            <control shapeId="1091" r:id="rId49" name="Option Button 67">
              <controlPr locked="0" defaultSize="0" autoFill="0" autoLine="0" autoPict="0">
                <anchor moveWithCells="1">
                  <from>
                    <xdr:col>5</xdr:col>
                    <xdr:colOff>38100</xdr:colOff>
                    <xdr:row>32</xdr:row>
                    <xdr:rowOff>9525</xdr:rowOff>
                  </from>
                  <to>
                    <xdr:col>5</xdr:col>
                    <xdr:colOff>266700</xdr:colOff>
                    <xdr:row>32</xdr:row>
                    <xdr:rowOff>180975</xdr:rowOff>
                  </to>
                </anchor>
              </controlPr>
            </control>
          </mc:Choice>
        </mc:AlternateContent>
        <mc:AlternateContent xmlns:mc="http://schemas.openxmlformats.org/markup-compatibility/2006">
          <mc:Choice Requires="x14">
            <control shapeId="1092" r:id="rId50" name="Option Button 68">
              <controlPr locked="0" defaultSize="0" autoFill="0" autoLine="0" autoPict="0">
                <anchor moveWithCells="1">
                  <from>
                    <xdr:col>6</xdr:col>
                    <xdr:colOff>38100</xdr:colOff>
                    <xdr:row>32</xdr:row>
                    <xdr:rowOff>9525</xdr:rowOff>
                  </from>
                  <to>
                    <xdr:col>6</xdr:col>
                    <xdr:colOff>266700</xdr:colOff>
                    <xdr:row>32</xdr:row>
                    <xdr:rowOff>180975</xdr:rowOff>
                  </to>
                </anchor>
              </controlPr>
            </control>
          </mc:Choice>
        </mc:AlternateContent>
        <mc:AlternateContent xmlns:mc="http://schemas.openxmlformats.org/markup-compatibility/2006">
          <mc:Choice Requires="x14">
            <control shapeId="1093" r:id="rId51" name="Group Box 69">
              <controlPr defaultSize="0" autoFill="0" autoPict="0">
                <anchor moveWithCells="1">
                  <from>
                    <xdr:col>4</xdr:col>
                    <xdr:colOff>676275</xdr:colOff>
                    <xdr:row>22</xdr:row>
                    <xdr:rowOff>161925</xdr:rowOff>
                  </from>
                  <to>
                    <xdr:col>6</xdr:col>
                    <xdr:colOff>800100</xdr:colOff>
                    <xdr:row>24</xdr:row>
                    <xdr:rowOff>28575</xdr:rowOff>
                  </to>
                </anchor>
              </controlPr>
            </control>
          </mc:Choice>
        </mc:AlternateContent>
        <mc:AlternateContent xmlns:mc="http://schemas.openxmlformats.org/markup-compatibility/2006">
          <mc:Choice Requires="x14">
            <control shapeId="1094" r:id="rId52" name="Group Box 70">
              <controlPr defaultSize="0" autoFill="0" autoPict="0">
                <anchor moveWithCells="1">
                  <from>
                    <xdr:col>5</xdr:col>
                    <xdr:colOff>0</xdr:colOff>
                    <xdr:row>23</xdr:row>
                    <xdr:rowOff>352425</xdr:rowOff>
                  </from>
                  <to>
                    <xdr:col>6</xdr:col>
                    <xdr:colOff>809625</xdr:colOff>
                    <xdr:row>25</xdr:row>
                    <xdr:rowOff>57150</xdr:rowOff>
                  </to>
                </anchor>
              </controlPr>
            </control>
          </mc:Choice>
        </mc:AlternateContent>
        <mc:AlternateContent xmlns:mc="http://schemas.openxmlformats.org/markup-compatibility/2006">
          <mc:Choice Requires="x14">
            <control shapeId="1095" r:id="rId53" name="Group Box 71">
              <controlPr defaultSize="0" autoFill="0" autoPict="0">
                <anchor moveWithCells="1">
                  <from>
                    <xdr:col>5</xdr:col>
                    <xdr:colOff>0</xdr:colOff>
                    <xdr:row>24</xdr:row>
                    <xdr:rowOff>161925</xdr:rowOff>
                  </from>
                  <to>
                    <xdr:col>6</xdr:col>
                    <xdr:colOff>838200</xdr:colOff>
                    <xdr:row>26</xdr:row>
                    <xdr:rowOff>66675</xdr:rowOff>
                  </to>
                </anchor>
              </controlPr>
            </control>
          </mc:Choice>
        </mc:AlternateContent>
        <mc:AlternateContent xmlns:mc="http://schemas.openxmlformats.org/markup-compatibility/2006">
          <mc:Choice Requires="x14">
            <control shapeId="1096" r:id="rId54" name="Group Box 72">
              <controlPr defaultSize="0" autoFill="0" autoPict="0">
                <anchor moveWithCells="1">
                  <from>
                    <xdr:col>5</xdr:col>
                    <xdr:colOff>0</xdr:colOff>
                    <xdr:row>25</xdr:row>
                    <xdr:rowOff>161925</xdr:rowOff>
                  </from>
                  <to>
                    <xdr:col>6</xdr:col>
                    <xdr:colOff>819150</xdr:colOff>
                    <xdr:row>27</xdr:row>
                    <xdr:rowOff>0</xdr:rowOff>
                  </to>
                </anchor>
              </controlPr>
            </control>
          </mc:Choice>
        </mc:AlternateContent>
        <mc:AlternateContent xmlns:mc="http://schemas.openxmlformats.org/markup-compatibility/2006">
          <mc:Choice Requires="x14">
            <control shapeId="1097" r:id="rId55" name="Group Box 73">
              <controlPr defaultSize="0" autoFill="0" autoPict="0">
                <anchor moveWithCells="1">
                  <from>
                    <xdr:col>4</xdr:col>
                    <xdr:colOff>676275</xdr:colOff>
                    <xdr:row>27</xdr:row>
                    <xdr:rowOff>200025</xdr:rowOff>
                  </from>
                  <to>
                    <xdr:col>6</xdr:col>
                    <xdr:colOff>819150</xdr:colOff>
                    <xdr:row>29</xdr:row>
                    <xdr:rowOff>47625</xdr:rowOff>
                  </to>
                </anchor>
              </controlPr>
            </control>
          </mc:Choice>
        </mc:AlternateContent>
        <mc:AlternateContent xmlns:mc="http://schemas.openxmlformats.org/markup-compatibility/2006">
          <mc:Choice Requires="x14">
            <control shapeId="1098" r:id="rId56" name="Group Box 74">
              <controlPr defaultSize="0" autoFill="0" autoPict="0">
                <anchor moveWithCells="1">
                  <from>
                    <xdr:col>5</xdr:col>
                    <xdr:colOff>0</xdr:colOff>
                    <xdr:row>28</xdr:row>
                    <xdr:rowOff>161925</xdr:rowOff>
                  </from>
                  <to>
                    <xdr:col>6</xdr:col>
                    <xdr:colOff>828675</xdr:colOff>
                    <xdr:row>30</xdr:row>
                    <xdr:rowOff>9525</xdr:rowOff>
                  </to>
                </anchor>
              </controlPr>
            </control>
          </mc:Choice>
        </mc:AlternateContent>
        <mc:AlternateContent xmlns:mc="http://schemas.openxmlformats.org/markup-compatibility/2006">
          <mc:Choice Requires="x14">
            <control shapeId="1099" r:id="rId57" name="Group Box 75">
              <controlPr defaultSize="0" autoFill="0" autoPict="0">
                <anchor moveWithCells="1">
                  <from>
                    <xdr:col>4</xdr:col>
                    <xdr:colOff>676275</xdr:colOff>
                    <xdr:row>29</xdr:row>
                    <xdr:rowOff>361950</xdr:rowOff>
                  </from>
                  <to>
                    <xdr:col>6</xdr:col>
                    <xdr:colOff>838200</xdr:colOff>
                    <xdr:row>31</xdr:row>
                    <xdr:rowOff>28575</xdr:rowOff>
                  </to>
                </anchor>
              </controlPr>
            </control>
          </mc:Choice>
        </mc:AlternateContent>
        <mc:AlternateContent xmlns:mc="http://schemas.openxmlformats.org/markup-compatibility/2006">
          <mc:Choice Requires="x14">
            <control shapeId="1100" r:id="rId58" name="Group Box 76">
              <controlPr defaultSize="0" autoFill="0" autoPict="0">
                <anchor moveWithCells="1">
                  <from>
                    <xdr:col>4</xdr:col>
                    <xdr:colOff>676275</xdr:colOff>
                    <xdr:row>30</xdr:row>
                    <xdr:rowOff>180975</xdr:rowOff>
                  </from>
                  <to>
                    <xdr:col>6</xdr:col>
                    <xdr:colOff>838200</xdr:colOff>
                    <xdr:row>32</xdr:row>
                    <xdr:rowOff>9525</xdr:rowOff>
                  </to>
                </anchor>
              </controlPr>
            </control>
          </mc:Choice>
        </mc:AlternateContent>
        <mc:AlternateContent xmlns:mc="http://schemas.openxmlformats.org/markup-compatibility/2006">
          <mc:Choice Requires="x14">
            <control shapeId="1101" r:id="rId59" name="Group Box 77">
              <controlPr defaultSize="0" autoFill="0" autoPict="0">
                <anchor moveWithCells="1">
                  <from>
                    <xdr:col>4</xdr:col>
                    <xdr:colOff>676275</xdr:colOff>
                    <xdr:row>31</xdr:row>
                    <xdr:rowOff>152400</xdr:rowOff>
                  </from>
                  <to>
                    <xdr:col>6</xdr:col>
                    <xdr:colOff>828675</xdr:colOff>
                    <xdr:row>33</xdr:row>
                    <xdr:rowOff>28575</xdr:rowOff>
                  </to>
                </anchor>
              </controlPr>
            </control>
          </mc:Choice>
        </mc:AlternateContent>
        <mc:AlternateContent xmlns:mc="http://schemas.openxmlformats.org/markup-compatibility/2006">
          <mc:Choice Requires="x14">
            <control shapeId="1102" r:id="rId60" name="Group Box 78">
              <controlPr defaultSize="0" autoFill="0" autoPict="0">
                <anchor moveWithCells="1">
                  <from>
                    <xdr:col>4</xdr:col>
                    <xdr:colOff>676275</xdr:colOff>
                    <xdr:row>32</xdr:row>
                    <xdr:rowOff>171450</xdr:rowOff>
                  </from>
                  <to>
                    <xdr:col>6</xdr:col>
                    <xdr:colOff>828675</xdr:colOff>
                    <xdr:row>34</xdr:row>
                    <xdr:rowOff>19050</xdr:rowOff>
                  </to>
                </anchor>
              </controlPr>
            </control>
          </mc:Choice>
        </mc:AlternateContent>
        <mc:AlternateContent xmlns:mc="http://schemas.openxmlformats.org/markup-compatibility/2006">
          <mc:Choice Requires="x14">
            <control shapeId="1103" r:id="rId61" name="Group Box 79">
              <controlPr defaultSize="0" autoFill="0" autoPict="0">
                <anchor moveWithCells="1">
                  <from>
                    <xdr:col>4</xdr:col>
                    <xdr:colOff>676275</xdr:colOff>
                    <xdr:row>33</xdr:row>
                    <xdr:rowOff>371475</xdr:rowOff>
                  </from>
                  <to>
                    <xdr:col>6</xdr:col>
                    <xdr:colOff>838200</xdr:colOff>
                    <xdr:row>35</xdr:row>
                    <xdr:rowOff>28575</xdr:rowOff>
                  </to>
                </anchor>
              </controlPr>
            </control>
          </mc:Choice>
        </mc:AlternateContent>
        <mc:AlternateContent xmlns:mc="http://schemas.openxmlformats.org/markup-compatibility/2006">
          <mc:Choice Requires="x14">
            <control shapeId="1104" r:id="rId62" name="Option Button 80">
              <controlPr locked="0" defaultSize="0" autoFill="0" autoLine="0" autoPict="0">
                <anchor moveWithCells="1">
                  <from>
                    <xdr:col>5</xdr:col>
                    <xdr:colOff>38100</xdr:colOff>
                    <xdr:row>42</xdr:row>
                    <xdr:rowOff>9525</xdr:rowOff>
                  </from>
                  <to>
                    <xdr:col>5</xdr:col>
                    <xdr:colOff>266700</xdr:colOff>
                    <xdr:row>42</xdr:row>
                    <xdr:rowOff>180975</xdr:rowOff>
                  </to>
                </anchor>
              </controlPr>
            </control>
          </mc:Choice>
        </mc:AlternateContent>
        <mc:AlternateContent xmlns:mc="http://schemas.openxmlformats.org/markup-compatibility/2006">
          <mc:Choice Requires="x14">
            <control shapeId="1105" r:id="rId63" name="Option Button 81">
              <controlPr locked="0" defaultSize="0" autoFill="0" autoLine="0" autoPict="0">
                <anchor moveWithCells="1">
                  <from>
                    <xdr:col>6</xdr:col>
                    <xdr:colOff>38100</xdr:colOff>
                    <xdr:row>42</xdr:row>
                    <xdr:rowOff>9525</xdr:rowOff>
                  </from>
                  <to>
                    <xdr:col>6</xdr:col>
                    <xdr:colOff>266700</xdr:colOff>
                    <xdr:row>42</xdr:row>
                    <xdr:rowOff>180975</xdr:rowOff>
                  </to>
                </anchor>
              </controlPr>
            </control>
          </mc:Choice>
        </mc:AlternateContent>
        <mc:AlternateContent xmlns:mc="http://schemas.openxmlformats.org/markup-compatibility/2006">
          <mc:Choice Requires="x14">
            <control shapeId="1117" r:id="rId64" name="Option Button 93">
              <controlPr locked="0" defaultSize="0" autoFill="0" autoLine="0" autoPict="0">
                <anchor moveWithCells="1">
                  <from>
                    <xdr:col>5</xdr:col>
                    <xdr:colOff>38100</xdr:colOff>
                    <xdr:row>43</xdr:row>
                    <xdr:rowOff>9525</xdr:rowOff>
                  </from>
                  <to>
                    <xdr:col>5</xdr:col>
                    <xdr:colOff>266700</xdr:colOff>
                    <xdr:row>43</xdr:row>
                    <xdr:rowOff>180975</xdr:rowOff>
                  </to>
                </anchor>
              </controlPr>
            </control>
          </mc:Choice>
        </mc:AlternateContent>
        <mc:AlternateContent xmlns:mc="http://schemas.openxmlformats.org/markup-compatibility/2006">
          <mc:Choice Requires="x14">
            <control shapeId="1118" r:id="rId65" name="Option Button 94">
              <controlPr locked="0" defaultSize="0" autoFill="0" autoLine="0" autoPict="0">
                <anchor moveWithCells="1">
                  <from>
                    <xdr:col>6</xdr:col>
                    <xdr:colOff>38100</xdr:colOff>
                    <xdr:row>43</xdr:row>
                    <xdr:rowOff>9525</xdr:rowOff>
                  </from>
                  <to>
                    <xdr:col>6</xdr:col>
                    <xdr:colOff>266700</xdr:colOff>
                    <xdr:row>43</xdr:row>
                    <xdr:rowOff>180975</xdr:rowOff>
                  </to>
                </anchor>
              </controlPr>
            </control>
          </mc:Choice>
        </mc:AlternateContent>
        <mc:AlternateContent xmlns:mc="http://schemas.openxmlformats.org/markup-compatibility/2006">
          <mc:Choice Requires="x14">
            <control shapeId="1119" r:id="rId66" name="Option Button 95">
              <controlPr locked="0" defaultSize="0" autoFill="0" autoLine="0" autoPict="0">
                <anchor moveWithCells="1">
                  <from>
                    <xdr:col>5</xdr:col>
                    <xdr:colOff>38100</xdr:colOff>
                    <xdr:row>44</xdr:row>
                    <xdr:rowOff>9525</xdr:rowOff>
                  </from>
                  <to>
                    <xdr:col>5</xdr:col>
                    <xdr:colOff>266700</xdr:colOff>
                    <xdr:row>44</xdr:row>
                    <xdr:rowOff>180975</xdr:rowOff>
                  </to>
                </anchor>
              </controlPr>
            </control>
          </mc:Choice>
        </mc:AlternateContent>
        <mc:AlternateContent xmlns:mc="http://schemas.openxmlformats.org/markup-compatibility/2006">
          <mc:Choice Requires="x14">
            <control shapeId="1120" r:id="rId67" name="Option Button 96">
              <controlPr locked="0" defaultSize="0" autoFill="0" autoLine="0" autoPict="0">
                <anchor moveWithCells="1">
                  <from>
                    <xdr:col>6</xdr:col>
                    <xdr:colOff>38100</xdr:colOff>
                    <xdr:row>44</xdr:row>
                    <xdr:rowOff>9525</xdr:rowOff>
                  </from>
                  <to>
                    <xdr:col>6</xdr:col>
                    <xdr:colOff>266700</xdr:colOff>
                    <xdr:row>44</xdr:row>
                    <xdr:rowOff>180975</xdr:rowOff>
                  </to>
                </anchor>
              </controlPr>
            </control>
          </mc:Choice>
        </mc:AlternateContent>
        <mc:AlternateContent xmlns:mc="http://schemas.openxmlformats.org/markup-compatibility/2006">
          <mc:Choice Requires="x14">
            <control shapeId="1121" r:id="rId68" name="Option Button 97">
              <controlPr locked="0" defaultSize="0" autoFill="0" autoLine="0" autoPict="0">
                <anchor moveWithCells="1">
                  <from>
                    <xdr:col>5</xdr:col>
                    <xdr:colOff>38100</xdr:colOff>
                    <xdr:row>45</xdr:row>
                    <xdr:rowOff>9525</xdr:rowOff>
                  </from>
                  <to>
                    <xdr:col>5</xdr:col>
                    <xdr:colOff>266700</xdr:colOff>
                    <xdr:row>45</xdr:row>
                    <xdr:rowOff>180975</xdr:rowOff>
                  </to>
                </anchor>
              </controlPr>
            </control>
          </mc:Choice>
        </mc:AlternateContent>
        <mc:AlternateContent xmlns:mc="http://schemas.openxmlformats.org/markup-compatibility/2006">
          <mc:Choice Requires="x14">
            <control shapeId="1122" r:id="rId69" name="Option Button 98">
              <controlPr locked="0" defaultSize="0" autoFill="0" autoLine="0" autoPict="0">
                <anchor moveWithCells="1">
                  <from>
                    <xdr:col>6</xdr:col>
                    <xdr:colOff>38100</xdr:colOff>
                    <xdr:row>45</xdr:row>
                    <xdr:rowOff>9525</xdr:rowOff>
                  </from>
                  <to>
                    <xdr:col>6</xdr:col>
                    <xdr:colOff>266700</xdr:colOff>
                    <xdr:row>45</xdr:row>
                    <xdr:rowOff>180975</xdr:rowOff>
                  </to>
                </anchor>
              </controlPr>
            </control>
          </mc:Choice>
        </mc:AlternateContent>
        <mc:AlternateContent xmlns:mc="http://schemas.openxmlformats.org/markup-compatibility/2006">
          <mc:Choice Requires="x14">
            <control shapeId="1123" r:id="rId70" name="Option Button 99">
              <controlPr locked="0" defaultSize="0" autoFill="0" autoLine="0" autoPict="0">
                <anchor moveWithCells="1">
                  <from>
                    <xdr:col>5</xdr:col>
                    <xdr:colOff>38100</xdr:colOff>
                    <xdr:row>46</xdr:row>
                    <xdr:rowOff>9525</xdr:rowOff>
                  </from>
                  <to>
                    <xdr:col>5</xdr:col>
                    <xdr:colOff>266700</xdr:colOff>
                    <xdr:row>46</xdr:row>
                    <xdr:rowOff>180975</xdr:rowOff>
                  </to>
                </anchor>
              </controlPr>
            </control>
          </mc:Choice>
        </mc:AlternateContent>
        <mc:AlternateContent xmlns:mc="http://schemas.openxmlformats.org/markup-compatibility/2006">
          <mc:Choice Requires="x14">
            <control shapeId="1124" r:id="rId71" name="Option Button 100">
              <controlPr locked="0" defaultSize="0" autoFill="0" autoLine="0" autoPict="0">
                <anchor moveWithCells="1">
                  <from>
                    <xdr:col>6</xdr:col>
                    <xdr:colOff>38100</xdr:colOff>
                    <xdr:row>46</xdr:row>
                    <xdr:rowOff>9525</xdr:rowOff>
                  </from>
                  <to>
                    <xdr:col>6</xdr:col>
                    <xdr:colOff>266700</xdr:colOff>
                    <xdr:row>46</xdr:row>
                    <xdr:rowOff>180975</xdr:rowOff>
                  </to>
                </anchor>
              </controlPr>
            </control>
          </mc:Choice>
        </mc:AlternateContent>
        <mc:AlternateContent xmlns:mc="http://schemas.openxmlformats.org/markup-compatibility/2006">
          <mc:Choice Requires="x14">
            <control shapeId="1125" r:id="rId72" name="Option Button 101">
              <controlPr locked="0" defaultSize="0" autoFill="0" autoLine="0" autoPict="0">
                <anchor moveWithCells="1">
                  <from>
                    <xdr:col>5</xdr:col>
                    <xdr:colOff>38100</xdr:colOff>
                    <xdr:row>47</xdr:row>
                    <xdr:rowOff>9525</xdr:rowOff>
                  </from>
                  <to>
                    <xdr:col>5</xdr:col>
                    <xdr:colOff>266700</xdr:colOff>
                    <xdr:row>47</xdr:row>
                    <xdr:rowOff>180975</xdr:rowOff>
                  </to>
                </anchor>
              </controlPr>
            </control>
          </mc:Choice>
        </mc:AlternateContent>
        <mc:AlternateContent xmlns:mc="http://schemas.openxmlformats.org/markup-compatibility/2006">
          <mc:Choice Requires="x14">
            <control shapeId="1126" r:id="rId73" name="Option Button 102">
              <controlPr locked="0" defaultSize="0" autoFill="0" autoLine="0" autoPict="0">
                <anchor moveWithCells="1">
                  <from>
                    <xdr:col>6</xdr:col>
                    <xdr:colOff>38100</xdr:colOff>
                    <xdr:row>47</xdr:row>
                    <xdr:rowOff>9525</xdr:rowOff>
                  </from>
                  <to>
                    <xdr:col>6</xdr:col>
                    <xdr:colOff>266700</xdr:colOff>
                    <xdr:row>47</xdr:row>
                    <xdr:rowOff>180975</xdr:rowOff>
                  </to>
                </anchor>
              </controlPr>
            </control>
          </mc:Choice>
        </mc:AlternateContent>
        <mc:AlternateContent xmlns:mc="http://schemas.openxmlformats.org/markup-compatibility/2006">
          <mc:Choice Requires="x14">
            <control shapeId="1127" r:id="rId74" name="Option Button 103">
              <controlPr locked="0" defaultSize="0" autoFill="0" autoLine="0" autoPict="0">
                <anchor moveWithCells="1">
                  <from>
                    <xdr:col>5</xdr:col>
                    <xdr:colOff>38100</xdr:colOff>
                    <xdr:row>54</xdr:row>
                    <xdr:rowOff>9525</xdr:rowOff>
                  </from>
                  <to>
                    <xdr:col>5</xdr:col>
                    <xdr:colOff>266700</xdr:colOff>
                    <xdr:row>54</xdr:row>
                    <xdr:rowOff>180975</xdr:rowOff>
                  </to>
                </anchor>
              </controlPr>
            </control>
          </mc:Choice>
        </mc:AlternateContent>
        <mc:AlternateContent xmlns:mc="http://schemas.openxmlformats.org/markup-compatibility/2006">
          <mc:Choice Requires="x14">
            <control shapeId="1128" r:id="rId75" name="Option Button 104">
              <controlPr locked="0" defaultSize="0" autoFill="0" autoLine="0" autoPict="0">
                <anchor moveWithCells="1">
                  <from>
                    <xdr:col>6</xdr:col>
                    <xdr:colOff>38100</xdr:colOff>
                    <xdr:row>54</xdr:row>
                    <xdr:rowOff>9525</xdr:rowOff>
                  </from>
                  <to>
                    <xdr:col>6</xdr:col>
                    <xdr:colOff>266700</xdr:colOff>
                    <xdr:row>54</xdr:row>
                    <xdr:rowOff>180975</xdr:rowOff>
                  </to>
                </anchor>
              </controlPr>
            </control>
          </mc:Choice>
        </mc:AlternateContent>
        <mc:AlternateContent xmlns:mc="http://schemas.openxmlformats.org/markup-compatibility/2006">
          <mc:Choice Requires="x14">
            <control shapeId="1129" r:id="rId76" name="Option Button 105">
              <controlPr locked="0" defaultSize="0" autoFill="0" autoLine="0" autoPict="0">
                <anchor moveWithCells="1">
                  <from>
                    <xdr:col>5</xdr:col>
                    <xdr:colOff>38100</xdr:colOff>
                    <xdr:row>55</xdr:row>
                    <xdr:rowOff>9525</xdr:rowOff>
                  </from>
                  <to>
                    <xdr:col>5</xdr:col>
                    <xdr:colOff>266700</xdr:colOff>
                    <xdr:row>55</xdr:row>
                    <xdr:rowOff>180975</xdr:rowOff>
                  </to>
                </anchor>
              </controlPr>
            </control>
          </mc:Choice>
        </mc:AlternateContent>
        <mc:AlternateContent xmlns:mc="http://schemas.openxmlformats.org/markup-compatibility/2006">
          <mc:Choice Requires="x14">
            <control shapeId="1130" r:id="rId77" name="Option Button 106">
              <controlPr locked="0" defaultSize="0" autoFill="0" autoLine="0" autoPict="0">
                <anchor moveWithCells="1">
                  <from>
                    <xdr:col>6</xdr:col>
                    <xdr:colOff>38100</xdr:colOff>
                    <xdr:row>55</xdr:row>
                    <xdr:rowOff>9525</xdr:rowOff>
                  </from>
                  <to>
                    <xdr:col>6</xdr:col>
                    <xdr:colOff>266700</xdr:colOff>
                    <xdr:row>55</xdr:row>
                    <xdr:rowOff>180975</xdr:rowOff>
                  </to>
                </anchor>
              </controlPr>
            </control>
          </mc:Choice>
        </mc:AlternateContent>
        <mc:AlternateContent xmlns:mc="http://schemas.openxmlformats.org/markup-compatibility/2006">
          <mc:Choice Requires="x14">
            <control shapeId="1131" r:id="rId78" name="Option Button 107">
              <controlPr locked="0" defaultSize="0" autoFill="0" autoLine="0" autoPict="0">
                <anchor moveWithCells="1">
                  <from>
                    <xdr:col>5</xdr:col>
                    <xdr:colOff>38100</xdr:colOff>
                    <xdr:row>56</xdr:row>
                    <xdr:rowOff>9525</xdr:rowOff>
                  </from>
                  <to>
                    <xdr:col>5</xdr:col>
                    <xdr:colOff>266700</xdr:colOff>
                    <xdr:row>56</xdr:row>
                    <xdr:rowOff>180975</xdr:rowOff>
                  </to>
                </anchor>
              </controlPr>
            </control>
          </mc:Choice>
        </mc:AlternateContent>
        <mc:AlternateContent xmlns:mc="http://schemas.openxmlformats.org/markup-compatibility/2006">
          <mc:Choice Requires="x14">
            <control shapeId="1132" r:id="rId79" name="Option Button 108">
              <controlPr locked="0" defaultSize="0" autoFill="0" autoLine="0" autoPict="0">
                <anchor moveWithCells="1">
                  <from>
                    <xdr:col>6</xdr:col>
                    <xdr:colOff>38100</xdr:colOff>
                    <xdr:row>56</xdr:row>
                    <xdr:rowOff>9525</xdr:rowOff>
                  </from>
                  <to>
                    <xdr:col>6</xdr:col>
                    <xdr:colOff>266700</xdr:colOff>
                    <xdr:row>56</xdr:row>
                    <xdr:rowOff>180975</xdr:rowOff>
                  </to>
                </anchor>
              </controlPr>
            </control>
          </mc:Choice>
        </mc:AlternateContent>
        <mc:AlternateContent xmlns:mc="http://schemas.openxmlformats.org/markup-compatibility/2006">
          <mc:Choice Requires="x14">
            <control shapeId="1133" r:id="rId80" name="Option Button 109">
              <controlPr locked="0" defaultSize="0" autoFill="0" autoLine="0" autoPict="0">
                <anchor moveWithCells="1">
                  <from>
                    <xdr:col>5</xdr:col>
                    <xdr:colOff>28575</xdr:colOff>
                    <xdr:row>51</xdr:row>
                    <xdr:rowOff>9525</xdr:rowOff>
                  </from>
                  <to>
                    <xdr:col>5</xdr:col>
                    <xdr:colOff>266700</xdr:colOff>
                    <xdr:row>52</xdr:row>
                    <xdr:rowOff>0</xdr:rowOff>
                  </to>
                </anchor>
              </controlPr>
            </control>
          </mc:Choice>
        </mc:AlternateContent>
        <mc:AlternateContent xmlns:mc="http://schemas.openxmlformats.org/markup-compatibility/2006">
          <mc:Choice Requires="x14">
            <control shapeId="1134" r:id="rId81" name="Option Button 110">
              <controlPr locked="0" defaultSize="0" autoFill="0" autoLine="0" autoPict="0">
                <anchor moveWithCells="1">
                  <from>
                    <xdr:col>6</xdr:col>
                    <xdr:colOff>38100</xdr:colOff>
                    <xdr:row>51</xdr:row>
                    <xdr:rowOff>9525</xdr:rowOff>
                  </from>
                  <to>
                    <xdr:col>6</xdr:col>
                    <xdr:colOff>276225</xdr:colOff>
                    <xdr:row>52</xdr:row>
                    <xdr:rowOff>0</xdr:rowOff>
                  </to>
                </anchor>
              </controlPr>
            </control>
          </mc:Choice>
        </mc:AlternateContent>
        <mc:AlternateContent xmlns:mc="http://schemas.openxmlformats.org/markup-compatibility/2006">
          <mc:Choice Requires="x14">
            <control shapeId="1137" r:id="rId82" name="Option Button 113">
              <controlPr locked="0" defaultSize="0" autoFill="0" autoLine="0" autoPict="0">
                <anchor moveWithCells="1">
                  <from>
                    <xdr:col>5</xdr:col>
                    <xdr:colOff>28575</xdr:colOff>
                    <xdr:row>57</xdr:row>
                    <xdr:rowOff>9525</xdr:rowOff>
                  </from>
                  <to>
                    <xdr:col>5</xdr:col>
                    <xdr:colOff>266700</xdr:colOff>
                    <xdr:row>58</xdr:row>
                    <xdr:rowOff>0</xdr:rowOff>
                  </to>
                </anchor>
              </controlPr>
            </control>
          </mc:Choice>
        </mc:AlternateContent>
        <mc:AlternateContent xmlns:mc="http://schemas.openxmlformats.org/markup-compatibility/2006">
          <mc:Choice Requires="x14">
            <control shapeId="1138" r:id="rId83" name="Option Button 114">
              <controlPr locked="0" defaultSize="0" autoFill="0" autoLine="0" autoPict="0">
                <anchor moveWithCells="1">
                  <from>
                    <xdr:col>6</xdr:col>
                    <xdr:colOff>38100</xdr:colOff>
                    <xdr:row>57</xdr:row>
                    <xdr:rowOff>9525</xdr:rowOff>
                  </from>
                  <to>
                    <xdr:col>6</xdr:col>
                    <xdr:colOff>276225</xdr:colOff>
                    <xdr:row>58</xdr:row>
                    <xdr:rowOff>0</xdr:rowOff>
                  </to>
                </anchor>
              </controlPr>
            </control>
          </mc:Choice>
        </mc:AlternateContent>
        <mc:AlternateContent xmlns:mc="http://schemas.openxmlformats.org/markup-compatibility/2006">
          <mc:Choice Requires="x14">
            <control shapeId="1141" r:id="rId84" name="Group Box 117">
              <controlPr defaultSize="0" autoFill="0" autoPict="0">
                <anchor moveWithCells="1">
                  <from>
                    <xdr:col>4</xdr:col>
                    <xdr:colOff>676275</xdr:colOff>
                    <xdr:row>41</xdr:row>
                    <xdr:rowOff>466725</xdr:rowOff>
                  </from>
                  <to>
                    <xdr:col>6</xdr:col>
                    <xdr:colOff>781050</xdr:colOff>
                    <xdr:row>43</xdr:row>
                    <xdr:rowOff>28575</xdr:rowOff>
                  </to>
                </anchor>
              </controlPr>
            </control>
          </mc:Choice>
        </mc:AlternateContent>
        <mc:AlternateContent xmlns:mc="http://schemas.openxmlformats.org/markup-compatibility/2006">
          <mc:Choice Requires="x14">
            <control shapeId="1142" r:id="rId85" name="Group Box 118">
              <controlPr defaultSize="0" autoFill="0" autoPict="0">
                <anchor moveWithCells="1">
                  <from>
                    <xdr:col>4</xdr:col>
                    <xdr:colOff>676275</xdr:colOff>
                    <xdr:row>42</xdr:row>
                    <xdr:rowOff>171450</xdr:rowOff>
                  </from>
                  <to>
                    <xdr:col>6</xdr:col>
                    <xdr:colOff>800100</xdr:colOff>
                    <xdr:row>44</xdr:row>
                    <xdr:rowOff>19050</xdr:rowOff>
                  </to>
                </anchor>
              </controlPr>
            </control>
          </mc:Choice>
        </mc:AlternateContent>
        <mc:AlternateContent xmlns:mc="http://schemas.openxmlformats.org/markup-compatibility/2006">
          <mc:Choice Requires="x14">
            <control shapeId="1143" r:id="rId86" name="Group Box 119">
              <controlPr defaultSize="0" autoFill="0" autoPict="0">
                <anchor moveWithCells="1">
                  <from>
                    <xdr:col>4</xdr:col>
                    <xdr:colOff>676275</xdr:colOff>
                    <xdr:row>43</xdr:row>
                    <xdr:rowOff>161925</xdr:rowOff>
                  </from>
                  <to>
                    <xdr:col>6</xdr:col>
                    <xdr:colOff>790575</xdr:colOff>
                    <xdr:row>45</xdr:row>
                    <xdr:rowOff>19050</xdr:rowOff>
                  </to>
                </anchor>
              </controlPr>
            </control>
          </mc:Choice>
        </mc:AlternateContent>
        <mc:AlternateContent xmlns:mc="http://schemas.openxmlformats.org/markup-compatibility/2006">
          <mc:Choice Requires="x14">
            <control shapeId="1144" r:id="rId87" name="Group Box 120">
              <controlPr defaultSize="0" autoFill="0" autoPict="0">
                <anchor moveWithCells="1">
                  <from>
                    <xdr:col>4</xdr:col>
                    <xdr:colOff>676275</xdr:colOff>
                    <xdr:row>44</xdr:row>
                    <xdr:rowOff>161925</xdr:rowOff>
                  </from>
                  <to>
                    <xdr:col>6</xdr:col>
                    <xdr:colOff>800100</xdr:colOff>
                    <xdr:row>46</xdr:row>
                    <xdr:rowOff>19050</xdr:rowOff>
                  </to>
                </anchor>
              </controlPr>
            </control>
          </mc:Choice>
        </mc:AlternateContent>
        <mc:AlternateContent xmlns:mc="http://schemas.openxmlformats.org/markup-compatibility/2006">
          <mc:Choice Requires="x14">
            <control shapeId="1145" r:id="rId88" name="Group Box 121">
              <controlPr defaultSize="0" autoFill="0" autoPict="0">
                <anchor moveWithCells="1">
                  <from>
                    <xdr:col>4</xdr:col>
                    <xdr:colOff>676275</xdr:colOff>
                    <xdr:row>45</xdr:row>
                    <xdr:rowOff>161925</xdr:rowOff>
                  </from>
                  <to>
                    <xdr:col>6</xdr:col>
                    <xdr:colOff>809625</xdr:colOff>
                    <xdr:row>47</xdr:row>
                    <xdr:rowOff>9525</xdr:rowOff>
                  </to>
                </anchor>
              </controlPr>
            </control>
          </mc:Choice>
        </mc:AlternateContent>
        <mc:AlternateContent xmlns:mc="http://schemas.openxmlformats.org/markup-compatibility/2006">
          <mc:Choice Requires="x14">
            <control shapeId="1146" r:id="rId89" name="Group Box 122">
              <controlPr defaultSize="0" autoFill="0" autoPict="0">
                <anchor moveWithCells="1">
                  <from>
                    <xdr:col>4</xdr:col>
                    <xdr:colOff>676275</xdr:colOff>
                    <xdr:row>46</xdr:row>
                    <xdr:rowOff>171450</xdr:rowOff>
                  </from>
                  <to>
                    <xdr:col>6</xdr:col>
                    <xdr:colOff>809625</xdr:colOff>
                    <xdr:row>48</xdr:row>
                    <xdr:rowOff>19050</xdr:rowOff>
                  </to>
                </anchor>
              </controlPr>
            </control>
          </mc:Choice>
        </mc:AlternateContent>
        <mc:AlternateContent xmlns:mc="http://schemas.openxmlformats.org/markup-compatibility/2006">
          <mc:Choice Requires="x14">
            <control shapeId="1148" r:id="rId90" name="Group Box 124">
              <controlPr defaultSize="0" autoFill="0" autoPict="0">
                <anchor moveWithCells="1">
                  <from>
                    <xdr:col>4</xdr:col>
                    <xdr:colOff>666750</xdr:colOff>
                    <xdr:row>53</xdr:row>
                    <xdr:rowOff>419100</xdr:rowOff>
                  </from>
                  <to>
                    <xdr:col>7</xdr:col>
                    <xdr:colOff>19050</xdr:colOff>
                    <xdr:row>55</xdr:row>
                    <xdr:rowOff>28575</xdr:rowOff>
                  </to>
                </anchor>
              </controlPr>
            </control>
          </mc:Choice>
        </mc:AlternateContent>
        <mc:AlternateContent xmlns:mc="http://schemas.openxmlformats.org/markup-compatibility/2006">
          <mc:Choice Requires="x14">
            <control shapeId="1149" r:id="rId91" name="Group Box 125">
              <controlPr defaultSize="0" autoFill="0" autoPict="0">
                <anchor moveWithCells="1">
                  <from>
                    <xdr:col>4</xdr:col>
                    <xdr:colOff>676275</xdr:colOff>
                    <xdr:row>54</xdr:row>
                    <xdr:rowOff>161925</xdr:rowOff>
                  </from>
                  <to>
                    <xdr:col>7</xdr:col>
                    <xdr:colOff>19050</xdr:colOff>
                    <xdr:row>56</xdr:row>
                    <xdr:rowOff>28575</xdr:rowOff>
                  </to>
                </anchor>
              </controlPr>
            </control>
          </mc:Choice>
        </mc:AlternateContent>
        <mc:AlternateContent xmlns:mc="http://schemas.openxmlformats.org/markup-compatibility/2006">
          <mc:Choice Requires="x14">
            <control shapeId="1150" r:id="rId92" name="Group Box 126">
              <controlPr defaultSize="0" autoFill="0" autoPict="0">
                <anchor moveWithCells="1">
                  <from>
                    <xdr:col>4</xdr:col>
                    <xdr:colOff>676275</xdr:colOff>
                    <xdr:row>55</xdr:row>
                    <xdr:rowOff>161925</xdr:rowOff>
                  </from>
                  <to>
                    <xdr:col>7</xdr:col>
                    <xdr:colOff>9525</xdr:colOff>
                    <xdr:row>57</xdr:row>
                    <xdr:rowOff>19050</xdr:rowOff>
                  </to>
                </anchor>
              </controlPr>
            </control>
          </mc:Choice>
        </mc:AlternateContent>
        <mc:AlternateContent xmlns:mc="http://schemas.openxmlformats.org/markup-compatibility/2006">
          <mc:Choice Requires="x14">
            <control shapeId="1151" r:id="rId93" name="Group Box 127">
              <controlPr defaultSize="0" autoFill="0" autoPict="0">
                <anchor moveWithCells="1">
                  <from>
                    <xdr:col>4</xdr:col>
                    <xdr:colOff>676275</xdr:colOff>
                    <xdr:row>56</xdr:row>
                    <xdr:rowOff>171450</xdr:rowOff>
                  </from>
                  <to>
                    <xdr:col>7</xdr:col>
                    <xdr:colOff>9525</xdr:colOff>
                    <xdr:row>58</xdr:row>
                    <xdr:rowOff>9525</xdr:rowOff>
                  </to>
                </anchor>
              </controlPr>
            </control>
          </mc:Choice>
        </mc:AlternateContent>
        <mc:AlternateContent xmlns:mc="http://schemas.openxmlformats.org/markup-compatibility/2006">
          <mc:Choice Requires="x14">
            <control shapeId="1154" r:id="rId94" name="Group Box 130">
              <controlPr defaultSize="0" autoFill="0" autoPict="0">
                <anchor moveWithCells="1">
                  <from>
                    <xdr:col>1</xdr:col>
                    <xdr:colOff>676275</xdr:colOff>
                    <xdr:row>6</xdr:row>
                    <xdr:rowOff>123825</xdr:rowOff>
                  </from>
                  <to>
                    <xdr:col>5</xdr:col>
                    <xdr:colOff>514350</xdr:colOff>
                    <xdr:row>8</xdr:row>
                    <xdr:rowOff>47625</xdr:rowOff>
                  </to>
                </anchor>
              </controlPr>
            </control>
          </mc:Choice>
        </mc:AlternateContent>
        <mc:AlternateContent xmlns:mc="http://schemas.openxmlformats.org/markup-compatibility/2006">
          <mc:Choice Requires="x14">
            <control shapeId="1155" r:id="rId95" name="Group Box 131">
              <controlPr defaultSize="0" autoFill="0" autoPict="0">
                <anchor moveWithCells="1">
                  <from>
                    <xdr:col>4</xdr:col>
                    <xdr:colOff>676275</xdr:colOff>
                    <xdr:row>17</xdr:row>
                    <xdr:rowOff>123825</xdr:rowOff>
                  </from>
                  <to>
                    <xdr:col>6</xdr:col>
                    <xdr:colOff>771525</xdr:colOff>
                    <xdr:row>19</xdr:row>
                    <xdr:rowOff>28575</xdr:rowOff>
                  </to>
                </anchor>
              </controlPr>
            </control>
          </mc:Choice>
        </mc:AlternateContent>
        <mc:AlternateContent xmlns:mc="http://schemas.openxmlformats.org/markup-compatibility/2006">
          <mc:Choice Requires="x14">
            <control shapeId="1147" r:id="rId96" name="Group Box 123">
              <controlPr defaultSize="0" autoFill="0" autoPict="0">
                <anchor moveWithCells="1">
                  <from>
                    <xdr:col>4</xdr:col>
                    <xdr:colOff>676275</xdr:colOff>
                    <xdr:row>50</xdr:row>
                    <xdr:rowOff>276225</xdr:rowOff>
                  </from>
                  <to>
                    <xdr:col>6</xdr:col>
                    <xdr:colOff>828675</xdr:colOff>
                    <xdr:row>52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58"/>
  <sheetViews>
    <sheetView view="pageBreakPreview" zoomScale="80" zoomScaleNormal="100" zoomScaleSheetLayoutView="80" workbookViewId="0">
      <selection sqref="A1:I1"/>
    </sheetView>
  </sheetViews>
  <sheetFormatPr defaultRowHeight="13.5" x14ac:dyDescent="0.15"/>
  <cols>
    <col min="1" max="1" width="8.25" style="12" customWidth="1"/>
    <col min="2" max="2" width="16.875" style="12" customWidth="1"/>
    <col min="3" max="3" width="13.625" style="12" customWidth="1"/>
    <col min="4" max="4" width="10.875" style="12" customWidth="1"/>
    <col min="5" max="5" width="5.75" style="12" customWidth="1"/>
    <col min="6" max="6" width="15" style="12" customWidth="1"/>
    <col min="7" max="7" width="3.25" style="13" bestFit="1" customWidth="1"/>
    <col min="8" max="8" width="13.375" style="12" customWidth="1"/>
    <col min="9" max="9" width="14.125" style="12" customWidth="1"/>
    <col min="10" max="10" width="4" customWidth="1"/>
    <col min="11" max="11" width="2.5" bestFit="1" customWidth="1"/>
    <col min="12" max="12" width="3.5" bestFit="1" customWidth="1"/>
  </cols>
  <sheetData>
    <row r="1" spans="1:12" ht="31.5" customHeight="1" x14ac:dyDescent="0.15">
      <c r="A1" s="208" t="s">
        <v>96</v>
      </c>
      <c r="B1" s="208"/>
      <c r="C1" s="208"/>
      <c r="D1" s="208"/>
      <c r="E1" s="208"/>
      <c r="F1" s="208"/>
      <c r="G1" s="208"/>
      <c r="H1" s="208"/>
      <c r="I1" s="208"/>
      <c r="J1" s="1"/>
      <c r="K1" s="2"/>
    </row>
    <row r="2" spans="1:12" x14ac:dyDescent="0.15">
      <c r="B2" s="9"/>
      <c r="C2" s="9"/>
      <c r="D2" s="9"/>
      <c r="E2" s="9"/>
      <c r="F2" s="9"/>
      <c r="G2" s="63"/>
      <c r="H2" s="9"/>
      <c r="I2" s="9"/>
    </row>
    <row r="3" spans="1:12" x14ac:dyDescent="0.15">
      <c r="A3" s="3" t="s">
        <v>58</v>
      </c>
      <c r="C3" s="9"/>
      <c r="D3" s="9"/>
      <c r="E3" s="9"/>
      <c r="F3" s="9"/>
      <c r="G3" s="63"/>
      <c r="H3" s="9"/>
      <c r="I3" s="9"/>
      <c r="J3" s="3"/>
    </row>
    <row r="4" spans="1:12" ht="15.75" customHeight="1" x14ac:dyDescent="0.15">
      <c r="A4" s="163" t="s">
        <v>21</v>
      </c>
      <c r="B4" s="163"/>
      <c r="C4" s="192">
        <f>様式第1号_入力項目!D5</f>
        <v>0</v>
      </c>
      <c r="D4" s="192"/>
      <c r="E4" s="192"/>
      <c r="F4" s="192"/>
      <c r="G4" s="192"/>
      <c r="H4" s="192"/>
      <c r="I4" s="9"/>
      <c r="J4" s="3"/>
    </row>
    <row r="5" spans="1:12" ht="15" customHeight="1" x14ac:dyDescent="0.15">
      <c r="A5" s="163" t="s">
        <v>62</v>
      </c>
      <c r="B5" s="163"/>
      <c r="C5" s="193">
        <f>様式第1号_入力項目!D9</f>
        <v>0</v>
      </c>
      <c r="D5" s="194"/>
      <c r="E5" s="194"/>
      <c r="F5" s="194"/>
      <c r="G5" s="194"/>
      <c r="H5" s="195"/>
      <c r="I5" s="9"/>
      <c r="J5" s="3"/>
    </row>
    <row r="6" spans="1:12" ht="15" customHeight="1" x14ac:dyDescent="0.15">
      <c r="A6" s="163" t="s">
        <v>25</v>
      </c>
      <c r="B6" s="163"/>
      <c r="C6" s="192">
        <f>様式第1号_入力項目!D14</f>
        <v>0</v>
      </c>
      <c r="D6" s="192"/>
      <c r="E6" s="192"/>
      <c r="F6" s="192"/>
      <c r="G6" s="192"/>
      <c r="H6" s="192"/>
      <c r="I6" s="9"/>
      <c r="J6" s="3"/>
    </row>
    <row r="7" spans="1:12" ht="17.25" customHeight="1" x14ac:dyDescent="0.15">
      <c r="A7" s="163" t="s">
        <v>26</v>
      </c>
      <c r="B7" s="163"/>
      <c r="C7" s="193">
        <f>IF(様式第1号_入力項目!I15=1,"医師",IF(様式第1号_入力項目!I15=2,"歯科医師",0))</f>
        <v>0</v>
      </c>
      <c r="D7" s="195"/>
      <c r="E7" s="185" t="s">
        <v>61</v>
      </c>
      <c r="F7" s="186"/>
      <c r="G7" s="187"/>
      <c r="H7" s="58">
        <f>IF(様式第1号_入力項目!I16=1,"男性",IF(様式第1号_入力項目!I16=2,"女性",0))</f>
        <v>0</v>
      </c>
      <c r="I7" s="9"/>
      <c r="J7" s="3"/>
    </row>
    <row r="8" spans="1:12" ht="15" customHeight="1" x14ac:dyDescent="0.15">
      <c r="A8" s="166" t="s">
        <v>85</v>
      </c>
      <c r="B8" s="166"/>
      <c r="C8" s="169" t="s">
        <v>28</v>
      </c>
      <c r="D8" s="169"/>
      <c r="E8" s="200">
        <f>様式第1号_入力項目!E19</f>
        <v>0</v>
      </c>
      <c r="F8" s="200"/>
      <c r="G8" s="200"/>
      <c r="H8" s="200"/>
      <c r="I8" s="9"/>
      <c r="J8" s="3"/>
    </row>
    <row r="9" spans="1:12" ht="15" customHeight="1" x14ac:dyDescent="0.15">
      <c r="A9" s="166"/>
      <c r="B9" s="166"/>
      <c r="C9" s="169" t="s">
        <v>29</v>
      </c>
      <c r="D9" s="169"/>
      <c r="E9" s="192">
        <f>様式第1号_入力項目!E20</f>
        <v>0</v>
      </c>
      <c r="F9" s="192"/>
      <c r="G9" s="192"/>
      <c r="H9" s="192"/>
      <c r="I9" s="9"/>
      <c r="J9" s="3"/>
    </row>
    <row r="10" spans="1:12" ht="15" customHeight="1" x14ac:dyDescent="0.15">
      <c r="A10" s="166" t="s">
        <v>86</v>
      </c>
      <c r="B10" s="166"/>
      <c r="C10" s="169" t="s">
        <v>87</v>
      </c>
      <c r="D10" s="169"/>
      <c r="E10" s="169"/>
      <c r="F10" s="169" t="s">
        <v>28</v>
      </c>
      <c r="G10" s="169"/>
      <c r="H10" s="169"/>
      <c r="I10" s="9"/>
      <c r="J10" s="3"/>
    </row>
    <row r="11" spans="1:12" ht="15" customHeight="1" x14ac:dyDescent="0.15">
      <c r="A11" s="166"/>
      <c r="B11" s="166"/>
      <c r="C11" s="169" t="s">
        <v>90</v>
      </c>
      <c r="D11" s="169"/>
      <c r="E11" s="169"/>
      <c r="F11" s="185" t="s">
        <v>135</v>
      </c>
      <c r="G11" s="186"/>
      <c r="H11" s="187"/>
      <c r="I11" s="9"/>
      <c r="J11" s="3"/>
    </row>
    <row r="12" spans="1:12" ht="56.25" customHeight="1" x14ac:dyDescent="0.15">
      <c r="A12" s="166"/>
      <c r="B12" s="166"/>
      <c r="C12" s="197"/>
      <c r="D12" s="198"/>
      <c r="E12" s="199"/>
      <c r="F12" s="188"/>
      <c r="G12" s="189"/>
      <c r="H12" s="134"/>
      <c r="I12" s="9"/>
      <c r="J12" s="3"/>
    </row>
    <row r="13" spans="1:12" ht="37.5" customHeight="1" x14ac:dyDescent="0.15">
      <c r="A13" s="196" t="s">
        <v>125</v>
      </c>
      <c r="B13" s="196"/>
      <c r="C13" s="196"/>
      <c r="D13" s="196"/>
      <c r="E13" s="196"/>
      <c r="F13" s="196"/>
      <c r="G13" s="196"/>
      <c r="H13" s="196"/>
      <c r="I13" s="196"/>
      <c r="J13" s="3"/>
    </row>
    <row r="14" spans="1:12" ht="21" customHeight="1" x14ac:dyDescent="0.15">
      <c r="A14" s="59" t="s">
        <v>121</v>
      </c>
      <c r="B14" s="163" t="s">
        <v>88</v>
      </c>
      <c r="C14" s="163"/>
      <c r="D14" s="164" t="s">
        <v>102</v>
      </c>
      <c r="E14" s="165"/>
      <c r="F14" s="166" t="s">
        <v>134</v>
      </c>
      <c r="G14" s="163"/>
      <c r="H14" s="163"/>
      <c r="I14" s="59" t="s">
        <v>89</v>
      </c>
      <c r="J14" s="3"/>
    </row>
    <row r="15" spans="1:12" ht="20.100000000000001" customHeight="1" x14ac:dyDescent="0.15">
      <c r="A15" s="73" t="s">
        <v>127</v>
      </c>
      <c r="B15" s="167" t="s">
        <v>132</v>
      </c>
      <c r="C15" s="168"/>
      <c r="D15" s="190" t="s">
        <v>133</v>
      </c>
      <c r="E15" s="191"/>
      <c r="F15" s="74">
        <v>40269</v>
      </c>
      <c r="G15" s="75" t="s">
        <v>131</v>
      </c>
      <c r="H15" s="76">
        <v>42064</v>
      </c>
      <c r="I15" s="77" t="str">
        <f>IF(F15&lt;&gt;"",DATEDIF(F15,EDATE(H15,1),"Y")&amp;"年"&amp;DATEDIF(F15,EDATE(H15,1),"YM")&amp;"ヶ月","")</f>
        <v>5年0ヶ月</v>
      </c>
      <c r="J15" s="3"/>
    </row>
    <row r="16" spans="1:12" ht="18" customHeight="1" x14ac:dyDescent="0.15">
      <c r="A16" s="61"/>
      <c r="B16" s="158"/>
      <c r="C16" s="160"/>
      <c r="D16" s="158"/>
      <c r="E16" s="160"/>
      <c r="F16" s="64"/>
      <c r="G16" s="66" t="s">
        <v>131</v>
      </c>
      <c r="H16" s="65"/>
      <c r="I16" s="68" t="str">
        <f>IF(F16&lt;&gt;"",DATEDIF(F16,EDATE(H16,1),"Y")&amp;"年"&amp;DATEDIF(F16,EDATE(H16,1),"YM")&amp;"ヶ月","")</f>
        <v/>
      </c>
      <c r="J16" s="67" t="str">
        <f>IF(A16="○",1,"")</f>
        <v/>
      </c>
      <c r="K16" s="27" t="str">
        <f>IF(J16&lt;&gt;"",DATEDIF(F16,EDATE(H16,1),"Y"),"")</f>
        <v/>
      </c>
      <c r="L16" s="27" t="str">
        <f>IF(J16&lt;&gt;"",DATEDIF(F16,EDATE(H16,1),"YM"),"")</f>
        <v/>
      </c>
    </row>
    <row r="17" spans="1:12" ht="18" customHeight="1" x14ac:dyDescent="0.15">
      <c r="A17" s="61"/>
      <c r="B17" s="158"/>
      <c r="C17" s="160"/>
      <c r="D17" s="158"/>
      <c r="E17" s="160"/>
      <c r="F17" s="64"/>
      <c r="G17" s="66" t="s">
        <v>131</v>
      </c>
      <c r="H17" s="65"/>
      <c r="I17" s="68" t="str">
        <f t="shared" ref="I17:I30" si="0">IF(F17&lt;&gt;"",DATEDIF(F17,EDATE(H17,1),"Y")&amp;"年"&amp;DATEDIF(F17,EDATE(H17,1),"YM")&amp;"ヶ月","")</f>
        <v/>
      </c>
      <c r="J17" s="67" t="str">
        <f>IF(A17="○",MAX($J$16:J16)+1,"")</f>
        <v/>
      </c>
      <c r="K17" s="27" t="str">
        <f t="shared" ref="K17:K30" si="1">IF(J17&lt;&gt;"",DATEDIF(F17,EDATE(H17,1),"Y"),"")</f>
        <v/>
      </c>
      <c r="L17" s="27" t="str">
        <f t="shared" ref="L17:L30" si="2">IF(J17&lt;&gt;"",DATEDIF(F17,EDATE(H17,1),"YM"),"")</f>
        <v/>
      </c>
    </row>
    <row r="18" spans="1:12" ht="18" customHeight="1" x14ac:dyDescent="0.15">
      <c r="A18" s="60"/>
      <c r="B18" s="158"/>
      <c r="C18" s="160"/>
      <c r="D18" s="158"/>
      <c r="E18" s="160"/>
      <c r="F18" s="64"/>
      <c r="G18" s="66" t="s">
        <v>131</v>
      </c>
      <c r="H18" s="65"/>
      <c r="I18" s="68" t="str">
        <f t="shared" si="0"/>
        <v/>
      </c>
      <c r="J18" s="67" t="str">
        <f>IF(A18="○",MAX($J$16:J17)+1,"")</f>
        <v/>
      </c>
      <c r="K18" s="27" t="str">
        <f t="shared" si="1"/>
        <v/>
      </c>
      <c r="L18" s="27" t="str">
        <f t="shared" si="2"/>
        <v/>
      </c>
    </row>
    <row r="19" spans="1:12" ht="18" customHeight="1" x14ac:dyDescent="0.15">
      <c r="A19" s="60"/>
      <c r="B19" s="158"/>
      <c r="C19" s="160"/>
      <c r="D19" s="158"/>
      <c r="E19" s="160"/>
      <c r="F19" s="64"/>
      <c r="G19" s="66" t="s">
        <v>131</v>
      </c>
      <c r="H19" s="65"/>
      <c r="I19" s="68" t="str">
        <f t="shared" si="0"/>
        <v/>
      </c>
      <c r="J19" s="67" t="str">
        <f>IF(A19="○",MAX($J$16:J18)+1,"")</f>
        <v/>
      </c>
      <c r="K19" s="27" t="str">
        <f t="shared" si="1"/>
        <v/>
      </c>
      <c r="L19" s="27" t="str">
        <f t="shared" si="2"/>
        <v/>
      </c>
    </row>
    <row r="20" spans="1:12" ht="18" customHeight="1" x14ac:dyDescent="0.15">
      <c r="A20" s="62"/>
      <c r="B20" s="158"/>
      <c r="C20" s="160"/>
      <c r="D20" s="158"/>
      <c r="E20" s="160"/>
      <c r="F20" s="64"/>
      <c r="G20" s="66" t="s">
        <v>131</v>
      </c>
      <c r="H20" s="65"/>
      <c r="I20" s="68" t="str">
        <f t="shared" si="0"/>
        <v/>
      </c>
      <c r="J20" s="67" t="str">
        <f>IF(A20="○",MAX($J$16:J19)+1,"")</f>
        <v/>
      </c>
      <c r="K20" s="27" t="str">
        <f t="shared" si="1"/>
        <v/>
      </c>
      <c r="L20" s="27" t="str">
        <f t="shared" si="2"/>
        <v/>
      </c>
    </row>
    <row r="21" spans="1:12" ht="18" customHeight="1" x14ac:dyDescent="0.15">
      <c r="A21" s="62"/>
      <c r="B21" s="158"/>
      <c r="C21" s="160"/>
      <c r="D21" s="158"/>
      <c r="E21" s="160"/>
      <c r="F21" s="64"/>
      <c r="G21" s="66" t="s">
        <v>131</v>
      </c>
      <c r="H21" s="65"/>
      <c r="I21" s="68" t="str">
        <f t="shared" si="0"/>
        <v/>
      </c>
      <c r="J21" s="67" t="str">
        <f>IF(A21="○",MAX($J$16:J20)+1,"")</f>
        <v/>
      </c>
      <c r="K21" s="27" t="str">
        <f t="shared" si="1"/>
        <v/>
      </c>
      <c r="L21" s="27" t="str">
        <f t="shared" si="2"/>
        <v/>
      </c>
    </row>
    <row r="22" spans="1:12" ht="18" customHeight="1" x14ac:dyDescent="0.15">
      <c r="A22" s="62"/>
      <c r="B22" s="158"/>
      <c r="C22" s="160"/>
      <c r="D22" s="158"/>
      <c r="E22" s="160"/>
      <c r="F22" s="64"/>
      <c r="G22" s="66" t="s">
        <v>131</v>
      </c>
      <c r="H22" s="65"/>
      <c r="I22" s="68" t="str">
        <f t="shared" si="0"/>
        <v/>
      </c>
      <c r="J22" s="67" t="str">
        <f>IF(A22="○",MAX($J$16:J21)+1,"")</f>
        <v/>
      </c>
      <c r="K22" s="27" t="str">
        <f t="shared" si="1"/>
        <v/>
      </c>
      <c r="L22" s="27" t="str">
        <f t="shared" si="2"/>
        <v/>
      </c>
    </row>
    <row r="23" spans="1:12" ht="18" customHeight="1" x14ac:dyDescent="0.15">
      <c r="A23" s="62"/>
      <c r="B23" s="158"/>
      <c r="C23" s="160"/>
      <c r="D23" s="158"/>
      <c r="E23" s="160"/>
      <c r="F23" s="64"/>
      <c r="G23" s="66" t="s">
        <v>131</v>
      </c>
      <c r="H23" s="65"/>
      <c r="I23" s="68" t="str">
        <f t="shared" si="0"/>
        <v/>
      </c>
      <c r="J23" s="67" t="str">
        <f>IF(A23="○",MAX($J$16:J22)+1,"")</f>
        <v/>
      </c>
      <c r="K23" s="27" t="str">
        <f t="shared" si="1"/>
        <v/>
      </c>
      <c r="L23" s="27" t="str">
        <f t="shared" si="2"/>
        <v/>
      </c>
    </row>
    <row r="24" spans="1:12" ht="18" customHeight="1" x14ac:dyDescent="0.15">
      <c r="A24" s="62"/>
      <c r="B24" s="158"/>
      <c r="C24" s="160"/>
      <c r="D24" s="158"/>
      <c r="E24" s="160"/>
      <c r="F24" s="64"/>
      <c r="G24" s="66" t="s">
        <v>131</v>
      </c>
      <c r="H24" s="65"/>
      <c r="I24" s="68" t="str">
        <f t="shared" si="0"/>
        <v/>
      </c>
      <c r="J24" s="67" t="str">
        <f>IF(A24="○",MAX($J$16:J23)+1,"")</f>
        <v/>
      </c>
      <c r="K24" s="27" t="str">
        <f t="shared" si="1"/>
        <v/>
      </c>
      <c r="L24" s="27" t="str">
        <f t="shared" si="2"/>
        <v/>
      </c>
    </row>
    <row r="25" spans="1:12" ht="18" customHeight="1" x14ac:dyDescent="0.15">
      <c r="A25" s="60"/>
      <c r="B25" s="158"/>
      <c r="C25" s="160"/>
      <c r="D25" s="158"/>
      <c r="E25" s="160"/>
      <c r="F25" s="64"/>
      <c r="G25" s="66" t="s">
        <v>131</v>
      </c>
      <c r="H25" s="65"/>
      <c r="I25" s="68" t="str">
        <f t="shared" si="0"/>
        <v/>
      </c>
      <c r="J25" s="67" t="str">
        <f>IF(A25="○",MAX($J$16:J24)+1,"")</f>
        <v/>
      </c>
      <c r="K25" s="27" t="str">
        <f t="shared" si="1"/>
        <v/>
      </c>
      <c r="L25" s="27" t="str">
        <f t="shared" si="2"/>
        <v/>
      </c>
    </row>
    <row r="26" spans="1:12" ht="18" customHeight="1" x14ac:dyDescent="0.15">
      <c r="A26" s="60"/>
      <c r="B26" s="158"/>
      <c r="C26" s="160"/>
      <c r="D26" s="158"/>
      <c r="E26" s="160"/>
      <c r="F26" s="64"/>
      <c r="G26" s="66" t="s">
        <v>131</v>
      </c>
      <c r="H26" s="65"/>
      <c r="I26" s="68" t="str">
        <f t="shared" si="0"/>
        <v/>
      </c>
      <c r="J26" s="67" t="str">
        <f>IF(A26="○",MAX($J$16:J25)+1,"")</f>
        <v/>
      </c>
      <c r="K26" s="27" t="str">
        <f t="shared" si="1"/>
        <v/>
      </c>
      <c r="L26" s="27" t="str">
        <f t="shared" si="2"/>
        <v/>
      </c>
    </row>
    <row r="27" spans="1:12" ht="18" customHeight="1" x14ac:dyDescent="0.15">
      <c r="A27" s="60"/>
      <c r="B27" s="158"/>
      <c r="C27" s="160"/>
      <c r="D27" s="158"/>
      <c r="E27" s="160"/>
      <c r="F27" s="64"/>
      <c r="G27" s="66" t="s">
        <v>131</v>
      </c>
      <c r="H27" s="65"/>
      <c r="I27" s="68" t="str">
        <f t="shared" si="0"/>
        <v/>
      </c>
      <c r="J27" s="67" t="str">
        <f>IF(A27="○",MAX($J$16:J26)+1,"")</f>
        <v/>
      </c>
      <c r="K27" s="27" t="str">
        <f t="shared" si="1"/>
        <v/>
      </c>
      <c r="L27" s="27" t="str">
        <f t="shared" si="2"/>
        <v/>
      </c>
    </row>
    <row r="28" spans="1:12" ht="18" customHeight="1" x14ac:dyDescent="0.15">
      <c r="A28" s="60"/>
      <c r="B28" s="158"/>
      <c r="C28" s="160"/>
      <c r="D28" s="158"/>
      <c r="E28" s="160"/>
      <c r="F28" s="64"/>
      <c r="G28" s="66" t="s">
        <v>131</v>
      </c>
      <c r="H28" s="65"/>
      <c r="I28" s="68" t="str">
        <f t="shared" si="0"/>
        <v/>
      </c>
      <c r="J28" s="67" t="str">
        <f>IF(A28="○",MAX($J$16:J27)+1,"")</f>
        <v/>
      </c>
      <c r="K28" s="27" t="str">
        <f t="shared" si="1"/>
        <v/>
      </c>
      <c r="L28" s="27" t="str">
        <f t="shared" si="2"/>
        <v/>
      </c>
    </row>
    <row r="29" spans="1:12" ht="18" customHeight="1" x14ac:dyDescent="0.15">
      <c r="A29" s="60"/>
      <c r="B29" s="158"/>
      <c r="C29" s="160"/>
      <c r="D29" s="158"/>
      <c r="E29" s="160"/>
      <c r="F29" s="64"/>
      <c r="G29" s="66" t="s">
        <v>131</v>
      </c>
      <c r="H29" s="65"/>
      <c r="I29" s="68" t="str">
        <f t="shared" si="0"/>
        <v/>
      </c>
      <c r="J29" s="67" t="str">
        <f>IF(A29="○",MAX($J$16:J28)+1,"")</f>
        <v/>
      </c>
      <c r="K29" s="27" t="str">
        <f t="shared" si="1"/>
        <v/>
      </c>
      <c r="L29" s="27" t="str">
        <f t="shared" si="2"/>
        <v/>
      </c>
    </row>
    <row r="30" spans="1:12" ht="18" customHeight="1" x14ac:dyDescent="0.15">
      <c r="A30" s="60"/>
      <c r="B30" s="158"/>
      <c r="C30" s="160"/>
      <c r="D30" s="158"/>
      <c r="E30" s="160"/>
      <c r="F30" s="64"/>
      <c r="G30" s="66" t="s">
        <v>131</v>
      </c>
      <c r="H30" s="65"/>
      <c r="I30" s="68" t="str">
        <f t="shared" si="0"/>
        <v/>
      </c>
      <c r="J30" s="67" t="str">
        <f>IF(A30="○",MAX($J$16:J29)+1,"")</f>
        <v/>
      </c>
      <c r="K30" s="27" t="str">
        <f t="shared" si="1"/>
        <v/>
      </c>
      <c r="L30" s="27" t="str">
        <f t="shared" si="2"/>
        <v/>
      </c>
    </row>
    <row r="31" spans="1:12" ht="39.75" customHeight="1" x14ac:dyDescent="0.15">
      <c r="A31" s="176" t="s">
        <v>128</v>
      </c>
      <c r="B31" s="177"/>
      <c r="C31" s="177"/>
      <c r="D31" s="177"/>
      <c r="E31" s="178"/>
      <c r="F31" s="182" t="str">
        <f>SUM(K16:K30)+ROUNDDOWN((SUM(L16:L30)/12),0)&amp;"年"&amp;MOD(SUM(L16:L30),12)&amp;"ヶ月"</f>
        <v>0年0ヶ月</v>
      </c>
      <c r="G31" s="183" t="str">
        <f t="shared" ref="G31:H31" si="3">SUM(G26:G29)+ROUNDDOWN((SUM(H26:H29)/12),0)&amp;"年"&amp;MOD(SUM(H26:H29),12)&amp;"ヶ月"</f>
        <v>0年0ヶ月</v>
      </c>
      <c r="H31" s="184" t="str">
        <f t="shared" si="3"/>
        <v>0年0ヶ月</v>
      </c>
      <c r="I31" s="8" t="str">
        <f>IF(F31="","※未入力です","")</f>
        <v/>
      </c>
      <c r="J31" s="8"/>
    </row>
    <row r="32" spans="1:12" ht="8.25" customHeight="1" x14ac:dyDescent="0.15">
      <c r="B32" s="5"/>
      <c r="C32" s="6"/>
      <c r="D32" s="7"/>
      <c r="E32" s="7"/>
      <c r="F32" s="7"/>
      <c r="G32" s="7"/>
      <c r="H32" s="7"/>
      <c r="I32" s="3"/>
      <c r="J32" s="3"/>
    </row>
    <row r="33" spans="1:15" ht="22.5" customHeight="1" x14ac:dyDescent="0.15">
      <c r="A33" s="212" t="s">
        <v>126</v>
      </c>
      <c r="B33" s="212"/>
      <c r="C33" s="212"/>
      <c r="D33" s="212"/>
      <c r="E33" s="212"/>
      <c r="F33" s="212"/>
      <c r="G33" s="212"/>
      <c r="H33" s="212"/>
      <c r="I33" s="212"/>
      <c r="J33" s="3"/>
    </row>
    <row r="34" spans="1:15" ht="53.25" customHeight="1" x14ac:dyDescent="0.15">
      <c r="A34" s="213" t="s">
        <v>123</v>
      </c>
      <c r="B34" s="214"/>
      <c r="C34" s="215"/>
      <c r="D34" s="176" t="s">
        <v>136</v>
      </c>
      <c r="E34" s="201"/>
      <c r="F34" s="201"/>
      <c r="G34" s="201"/>
      <c r="H34" s="201"/>
      <c r="I34" s="202"/>
      <c r="J34" s="3"/>
    </row>
    <row r="35" spans="1:15" ht="18" customHeight="1" x14ac:dyDescent="0.15">
      <c r="A35" s="216" t="s">
        <v>124</v>
      </c>
      <c r="B35" s="217"/>
      <c r="C35" s="218"/>
      <c r="D35" s="219" t="s">
        <v>137</v>
      </c>
      <c r="E35" s="220"/>
      <c r="F35" s="221" t="s">
        <v>138</v>
      </c>
      <c r="G35" s="222"/>
      <c r="H35" s="223"/>
      <c r="I35" s="224"/>
      <c r="J35" s="3"/>
      <c r="K35" s="3"/>
      <c r="L35" s="3"/>
      <c r="M35" s="3"/>
      <c r="N35" s="3"/>
      <c r="O35" s="12"/>
    </row>
    <row r="36" spans="1:15" ht="18" customHeight="1" x14ac:dyDescent="0.15">
      <c r="A36" s="141" t="str">
        <f>IFERROR(INDEX($A:$I,MATCH(1,$J:$J,0),2),"")</f>
        <v/>
      </c>
      <c r="B36" s="142"/>
      <c r="C36" s="143"/>
      <c r="D36" s="203"/>
      <c r="E36" s="204"/>
      <c r="F36" s="69" t="s">
        <v>138</v>
      </c>
      <c r="G36" s="205"/>
      <c r="H36" s="206"/>
      <c r="I36" s="207"/>
      <c r="J36" s="8"/>
      <c r="K36" s="8"/>
      <c r="L36" s="8"/>
    </row>
    <row r="37" spans="1:15" ht="18" customHeight="1" x14ac:dyDescent="0.15">
      <c r="A37" s="141" t="str">
        <f>IFERROR(INDEX($A:$I,MATCH(2,$J:$J,0),2),"")</f>
        <v/>
      </c>
      <c r="B37" s="142"/>
      <c r="C37" s="143"/>
      <c r="D37" s="203"/>
      <c r="E37" s="204"/>
      <c r="F37" s="69" t="s">
        <v>138</v>
      </c>
      <c r="G37" s="205"/>
      <c r="H37" s="206"/>
      <c r="I37" s="207"/>
      <c r="J37" s="8"/>
      <c r="K37" s="8"/>
      <c r="L37" s="8"/>
    </row>
    <row r="38" spans="1:15" ht="18" customHeight="1" x14ac:dyDescent="0.15">
      <c r="A38" s="141" t="str">
        <f>IFERROR(INDEX($A:$I,MATCH(3,$J:$J,0),2),"")</f>
        <v/>
      </c>
      <c r="B38" s="142"/>
      <c r="C38" s="143"/>
      <c r="D38" s="203"/>
      <c r="E38" s="204"/>
      <c r="F38" s="69" t="s">
        <v>138</v>
      </c>
      <c r="G38" s="205"/>
      <c r="H38" s="206"/>
      <c r="I38" s="207"/>
      <c r="J38" s="8"/>
      <c r="K38" s="8"/>
      <c r="L38" s="8"/>
    </row>
    <row r="39" spans="1:15" ht="18" customHeight="1" x14ac:dyDescent="0.15">
      <c r="A39" s="141" t="str">
        <f>IFERROR(INDEX($A:$I,MATCH(4,$J:$J,0),2),"")</f>
        <v/>
      </c>
      <c r="B39" s="142"/>
      <c r="C39" s="143"/>
      <c r="D39" s="203"/>
      <c r="E39" s="204"/>
      <c r="F39" s="69" t="s">
        <v>138</v>
      </c>
      <c r="G39" s="205"/>
      <c r="H39" s="206"/>
      <c r="I39" s="207"/>
      <c r="J39" s="8"/>
      <c r="K39" s="8"/>
      <c r="L39" s="8"/>
    </row>
    <row r="40" spans="1:15" ht="18" customHeight="1" x14ac:dyDescent="0.15">
      <c r="A40" s="141" t="str">
        <f>IFERROR(INDEX($A:$I,MATCH(5,$J:$J,0),2),"")</f>
        <v/>
      </c>
      <c r="B40" s="142"/>
      <c r="C40" s="143"/>
      <c r="D40" s="203"/>
      <c r="E40" s="204"/>
      <c r="F40" s="69" t="s">
        <v>138</v>
      </c>
      <c r="G40" s="205"/>
      <c r="H40" s="206"/>
      <c r="I40" s="207"/>
      <c r="J40" s="8"/>
      <c r="K40" s="8"/>
      <c r="L40" s="8"/>
    </row>
    <row r="41" spans="1:15" ht="18" customHeight="1" x14ac:dyDescent="0.15">
      <c r="A41" s="141" t="str">
        <f>IFERROR(INDEX($A:$I,MATCH(6,$J:$J,0),2),"")</f>
        <v/>
      </c>
      <c r="B41" s="142"/>
      <c r="C41" s="143"/>
      <c r="D41" s="203"/>
      <c r="E41" s="204"/>
      <c r="F41" s="69" t="s">
        <v>138</v>
      </c>
      <c r="G41" s="205"/>
      <c r="H41" s="206"/>
      <c r="I41" s="207"/>
      <c r="J41" s="8"/>
      <c r="K41" s="8"/>
      <c r="L41" s="8"/>
    </row>
    <row r="42" spans="1:15" ht="18" customHeight="1" x14ac:dyDescent="0.15">
      <c r="A42" s="141" t="str">
        <f>IFERROR(INDEX($A:$I,MATCH(7,$J:$J,0),2),"")</f>
        <v/>
      </c>
      <c r="B42" s="142"/>
      <c r="C42" s="143"/>
      <c r="D42" s="203"/>
      <c r="E42" s="204"/>
      <c r="F42" s="69" t="s">
        <v>138</v>
      </c>
      <c r="G42" s="205"/>
      <c r="H42" s="206"/>
      <c r="I42" s="207"/>
      <c r="J42" s="8"/>
      <c r="K42" s="8"/>
      <c r="L42" s="8"/>
    </row>
    <row r="43" spans="1:15" ht="18" customHeight="1" x14ac:dyDescent="0.15">
      <c r="A43" s="141" t="str">
        <f>IFERROR(INDEX($A:$I,MATCH(8,$J:$J,0),2),"")</f>
        <v/>
      </c>
      <c r="B43" s="142"/>
      <c r="C43" s="143"/>
      <c r="D43" s="203"/>
      <c r="E43" s="204"/>
      <c r="F43" s="69" t="s">
        <v>138</v>
      </c>
      <c r="G43" s="205"/>
      <c r="H43" s="206"/>
      <c r="I43" s="207"/>
      <c r="J43" s="8"/>
      <c r="K43" s="8"/>
      <c r="L43" s="8"/>
    </row>
    <row r="44" spans="1:15" ht="18" customHeight="1" x14ac:dyDescent="0.15">
      <c r="A44" s="141" t="str">
        <f>IFERROR(INDEX($A:$I,MATCH(9,$J:$J,0),2),"")</f>
        <v/>
      </c>
      <c r="B44" s="142"/>
      <c r="C44" s="143"/>
      <c r="D44" s="203"/>
      <c r="E44" s="204"/>
      <c r="F44" s="69" t="s">
        <v>138</v>
      </c>
      <c r="G44" s="205"/>
      <c r="H44" s="206"/>
      <c r="I44" s="207"/>
      <c r="J44" s="8"/>
      <c r="K44" s="8"/>
      <c r="L44" s="8"/>
    </row>
    <row r="45" spans="1:15" ht="18" customHeight="1" x14ac:dyDescent="0.15">
      <c r="A45" s="141" t="str">
        <f>IFERROR(INDEX($A:$I,MATCH(10,$J:$J,0),2),"")</f>
        <v/>
      </c>
      <c r="B45" s="142"/>
      <c r="C45" s="143"/>
      <c r="D45" s="203"/>
      <c r="E45" s="204"/>
      <c r="F45" s="69" t="s">
        <v>138</v>
      </c>
      <c r="G45" s="205"/>
      <c r="H45" s="206"/>
      <c r="I45" s="207"/>
      <c r="J45" s="8"/>
      <c r="K45" s="8"/>
      <c r="L45" s="8"/>
    </row>
    <row r="46" spans="1:15" ht="18" customHeight="1" x14ac:dyDescent="0.15">
      <c r="A46" s="141" t="str">
        <f>IFERROR(INDEX($A:$I,MATCH(11,$J:$J,0),2),"")</f>
        <v/>
      </c>
      <c r="B46" s="142"/>
      <c r="C46" s="143"/>
      <c r="D46" s="203"/>
      <c r="E46" s="204"/>
      <c r="F46" s="69" t="s">
        <v>138</v>
      </c>
      <c r="G46" s="205"/>
      <c r="H46" s="206"/>
      <c r="I46" s="207"/>
      <c r="J46" s="8"/>
      <c r="K46" s="8"/>
      <c r="L46" s="8"/>
    </row>
    <row r="47" spans="1:15" ht="18" customHeight="1" x14ac:dyDescent="0.15">
      <c r="A47" s="141" t="str">
        <f>IFERROR(INDEX($A:$I,MATCH(12,$J:$J,0),2),"")</f>
        <v/>
      </c>
      <c r="B47" s="142"/>
      <c r="C47" s="143"/>
      <c r="D47" s="203"/>
      <c r="E47" s="204"/>
      <c r="F47" s="69" t="s">
        <v>138</v>
      </c>
      <c r="G47" s="205"/>
      <c r="H47" s="206"/>
      <c r="I47" s="207"/>
      <c r="J47" s="8"/>
      <c r="K47" s="8"/>
      <c r="L47" s="8"/>
    </row>
    <row r="48" spans="1:15" ht="18" customHeight="1" x14ac:dyDescent="0.15">
      <c r="A48" s="141" t="str">
        <f>IFERROR(INDEX($A:$I,MATCH(13,$J:$J,0),2),"")</f>
        <v/>
      </c>
      <c r="B48" s="142"/>
      <c r="C48" s="143"/>
      <c r="D48" s="203"/>
      <c r="E48" s="204"/>
      <c r="F48" s="69" t="s">
        <v>138</v>
      </c>
      <c r="G48" s="205"/>
      <c r="H48" s="206"/>
      <c r="I48" s="207"/>
      <c r="J48" s="8"/>
      <c r="K48" s="8"/>
      <c r="L48" s="8"/>
    </row>
    <row r="49" spans="1:12" ht="18" customHeight="1" x14ac:dyDescent="0.15">
      <c r="A49" s="141" t="str">
        <f>IFERROR(INDEX($A:$I,MATCH(14,$J:$J,0),2),"")</f>
        <v/>
      </c>
      <c r="B49" s="142"/>
      <c r="C49" s="143"/>
      <c r="D49" s="203"/>
      <c r="E49" s="204"/>
      <c r="F49" s="69" t="s">
        <v>138</v>
      </c>
      <c r="G49" s="205"/>
      <c r="H49" s="206"/>
      <c r="I49" s="207"/>
      <c r="J49" s="8"/>
      <c r="K49" s="8"/>
      <c r="L49" s="8"/>
    </row>
    <row r="50" spans="1:12" ht="18" customHeight="1" x14ac:dyDescent="0.15">
      <c r="A50" s="141" t="str">
        <f>IFERROR(INDEX($A:$I,MATCH(15,$J:$J,0),2),"")</f>
        <v/>
      </c>
      <c r="B50" s="142"/>
      <c r="C50" s="143"/>
      <c r="D50" s="203"/>
      <c r="E50" s="204"/>
      <c r="F50" s="69" t="s">
        <v>138</v>
      </c>
      <c r="G50" s="209"/>
      <c r="H50" s="210"/>
      <c r="I50" s="211"/>
      <c r="J50" s="8"/>
      <c r="K50" s="8"/>
      <c r="L50" s="8"/>
    </row>
    <row r="51" spans="1:12" ht="8.25" customHeight="1" x14ac:dyDescent="0.15">
      <c r="B51" s="5"/>
      <c r="C51" s="6"/>
      <c r="D51" s="7"/>
      <c r="E51" s="7"/>
      <c r="F51" s="7"/>
      <c r="G51" s="7"/>
      <c r="H51" s="7"/>
      <c r="I51" s="3"/>
      <c r="J51" s="3"/>
    </row>
    <row r="52" spans="1:12" ht="45.75" customHeight="1" x14ac:dyDescent="0.15">
      <c r="A52" s="179" t="s">
        <v>129</v>
      </c>
      <c r="B52" s="180"/>
      <c r="C52" s="180"/>
      <c r="D52" s="180"/>
      <c r="E52" s="180"/>
      <c r="F52" s="180"/>
      <c r="G52" s="180"/>
      <c r="H52" s="180"/>
      <c r="I52" s="181"/>
    </row>
    <row r="53" spans="1:12" ht="405" customHeight="1" x14ac:dyDescent="0.15">
      <c r="A53" s="170"/>
      <c r="B53" s="171"/>
      <c r="C53" s="171"/>
      <c r="D53" s="171"/>
      <c r="E53" s="171"/>
      <c r="F53" s="171"/>
      <c r="G53" s="171"/>
      <c r="H53" s="171"/>
      <c r="I53" s="172"/>
      <c r="J53" s="23" t="str">
        <f>"現在"&amp;LEN(A53)&amp;"文字です"</f>
        <v>現在0文字です</v>
      </c>
    </row>
    <row r="54" spans="1:12" x14ac:dyDescent="0.15">
      <c r="A54" s="10" t="str">
        <f>IF(A53="","※未入力です","")</f>
        <v>※未入力です</v>
      </c>
    </row>
    <row r="55" spans="1:12" x14ac:dyDescent="0.15">
      <c r="A55" s="10"/>
    </row>
    <row r="56" spans="1:12" ht="19.5" customHeight="1" x14ac:dyDescent="0.15">
      <c r="A56" s="173" t="s">
        <v>130</v>
      </c>
      <c r="B56" s="174"/>
      <c r="C56" s="174"/>
      <c r="D56" s="174"/>
      <c r="E56" s="174"/>
      <c r="F56" s="174"/>
      <c r="G56" s="174"/>
      <c r="H56" s="174"/>
      <c r="I56" s="175"/>
    </row>
    <row r="57" spans="1:12" ht="191.25" customHeight="1" x14ac:dyDescent="0.15">
      <c r="A57" s="170"/>
      <c r="B57" s="171"/>
      <c r="C57" s="171"/>
      <c r="D57" s="171"/>
      <c r="E57" s="171"/>
      <c r="F57" s="171"/>
      <c r="G57" s="171"/>
      <c r="H57" s="171"/>
      <c r="I57" s="172"/>
      <c r="J57" s="23" t="str">
        <f>"現在"&amp;LEN(A57)&amp;"文字です"</f>
        <v>現在0文字です</v>
      </c>
    </row>
    <row r="58" spans="1:12" x14ac:dyDescent="0.15">
      <c r="A58" s="10" t="str">
        <f>IF(A57="","※未入力です","")</f>
        <v>※未入力です</v>
      </c>
    </row>
  </sheetData>
  <sheetProtection algorithmName="SHA-512" hashValue="S20msv4YkNxZUKJeVvcP4IVI4H1i3ucZaGASbQppSnH7XGsXjegPXDq8cWqGuBolDiGliWl5TyLsRBcWAdpfxQ==" saltValue="zlFCYepcxZFTlupgWkiZUQ==" spinCount="100000" sheet="1" objects="1" scenarios="1"/>
  <mergeCells count="115">
    <mergeCell ref="D47:E47"/>
    <mergeCell ref="D48:E48"/>
    <mergeCell ref="D35:E35"/>
    <mergeCell ref="A47:C47"/>
    <mergeCell ref="A36:C36"/>
    <mergeCell ref="A37:C37"/>
    <mergeCell ref="D43:E43"/>
    <mergeCell ref="A50:C50"/>
    <mergeCell ref="A48:C48"/>
    <mergeCell ref="A49:C49"/>
    <mergeCell ref="A45:C45"/>
    <mergeCell ref="A46:C46"/>
    <mergeCell ref="D50:E50"/>
    <mergeCell ref="D49:E49"/>
    <mergeCell ref="D46:E46"/>
    <mergeCell ref="D44:E44"/>
    <mergeCell ref="A1:I1"/>
    <mergeCell ref="G44:I44"/>
    <mergeCell ref="G45:I45"/>
    <mergeCell ref="G46:I46"/>
    <mergeCell ref="G47:I47"/>
    <mergeCell ref="G48:I48"/>
    <mergeCell ref="G49:I49"/>
    <mergeCell ref="G50:I50"/>
    <mergeCell ref="G35:I35"/>
    <mergeCell ref="G36:I36"/>
    <mergeCell ref="G37:I37"/>
    <mergeCell ref="G38:I38"/>
    <mergeCell ref="G39:I39"/>
    <mergeCell ref="G40:I40"/>
    <mergeCell ref="G41:I41"/>
    <mergeCell ref="G42:I42"/>
    <mergeCell ref="A33:I33"/>
    <mergeCell ref="D36:E36"/>
    <mergeCell ref="D37:E37"/>
    <mergeCell ref="D38:E38"/>
    <mergeCell ref="D45:E45"/>
    <mergeCell ref="A38:C38"/>
    <mergeCell ref="A44:C44"/>
    <mergeCell ref="A34:C34"/>
    <mergeCell ref="D34:I34"/>
    <mergeCell ref="A39:C39"/>
    <mergeCell ref="A40:C40"/>
    <mergeCell ref="A41:C41"/>
    <mergeCell ref="A42:C42"/>
    <mergeCell ref="A43:C43"/>
    <mergeCell ref="A35:C35"/>
    <mergeCell ref="D42:E42"/>
    <mergeCell ref="D41:E41"/>
    <mergeCell ref="D40:E40"/>
    <mergeCell ref="D39:E39"/>
    <mergeCell ref="G43:I43"/>
    <mergeCell ref="B26:C26"/>
    <mergeCell ref="D17:E17"/>
    <mergeCell ref="D18:E18"/>
    <mergeCell ref="D26:E26"/>
    <mergeCell ref="B29:C29"/>
    <mergeCell ref="B30:C30"/>
    <mergeCell ref="D27:E27"/>
    <mergeCell ref="D28:E28"/>
    <mergeCell ref="D29:E29"/>
    <mergeCell ref="D30:E30"/>
    <mergeCell ref="B20:C20"/>
    <mergeCell ref="B21:C21"/>
    <mergeCell ref="B22:C22"/>
    <mergeCell ref="B19:C19"/>
    <mergeCell ref="B25:C25"/>
    <mergeCell ref="D19:E19"/>
    <mergeCell ref="D25:E25"/>
    <mergeCell ref="B23:C23"/>
    <mergeCell ref="B24:C24"/>
    <mergeCell ref="D20:E20"/>
    <mergeCell ref="D21:E21"/>
    <mergeCell ref="D22:E22"/>
    <mergeCell ref="D23:E23"/>
    <mergeCell ref="D24:E24"/>
    <mergeCell ref="C4:H4"/>
    <mergeCell ref="C5:H5"/>
    <mergeCell ref="C6:H6"/>
    <mergeCell ref="C10:E10"/>
    <mergeCell ref="C11:E11"/>
    <mergeCell ref="C7:D7"/>
    <mergeCell ref="A4:B4"/>
    <mergeCell ref="A13:I13"/>
    <mergeCell ref="A10:B12"/>
    <mergeCell ref="C12:E12"/>
    <mergeCell ref="E7:G7"/>
    <mergeCell ref="E8:H8"/>
    <mergeCell ref="E9:H9"/>
    <mergeCell ref="A5:B5"/>
    <mergeCell ref="A6:B6"/>
    <mergeCell ref="B14:C14"/>
    <mergeCell ref="D14:E14"/>
    <mergeCell ref="F14:H14"/>
    <mergeCell ref="B15:C15"/>
    <mergeCell ref="F10:H10"/>
    <mergeCell ref="A57:I57"/>
    <mergeCell ref="A56:I56"/>
    <mergeCell ref="A8:B9"/>
    <mergeCell ref="A7:B7"/>
    <mergeCell ref="B16:C16"/>
    <mergeCell ref="D16:E16"/>
    <mergeCell ref="A31:E31"/>
    <mergeCell ref="A52:I52"/>
    <mergeCell ref="A53:I53"/>
    <mergeCell ref="F31:H31"/>
    <mergeCell ref="B27:C27"/>
    <mergeCell ref="B28:C28"/>
    <mergeCell ref="F11:H11"/>
    <mergeCell ref="F12:H12"/>
    <mergeCell ref="D15:E15"/>
    <mergeCell ref="C8:D8"/>
    <mergeCell ref="C9:D9"/>
    <mergeCell ref="B17:C17"/>
    <mergeCell ref="B18:C18"/>
  </mergeCells>
  <phoneticPr fontId="1"/>
  <conditionalFormatting sqref="C12:H12 F16:H31 I16:I30 B16:D30">
    <cfRule type="notContainsBlanks" dxfId="7" priority="14">
      <formula>LEN(TRIM(B12))&gt;0</formula>
    </cfRule>
  </conditionalFormatting>
  <conditionalFormatting sqref="A16:A30">
    <cfRule type="notContainsBlanks" dxfId="6" priority="12" stopIfTrue="1">
      <formula>LEN(TRIM(A16))&gt;0</formula>
    </cfRule>
  </conditionalFormatting>
  <conditionalFormatting sqref="A36:A50">
    <cfRule type="notContainsBlanks" dxfId="5" priority="10" stopIfTrue="1">
      <formula>LEN(TRIM(A36))&gt;0</formula>
    </cfRule>
  </conditionalFormatting>
  <conditionalFormatting sqref="D36:D50">
    <cfRule type="expression" dxfId="4" priority="6" stopIfTrue="1">
      <formula>$D36&lt;&gt;""</formula>
    </cfRule>
  </conditionalFormatting>
  <conditionalFormatting sqref="D36:E50">
    <cfRule type="expression" dxfId="3" priority="9" stopIfTrue="1">
      <formula>$A36&lt;&gt;""</formula>
    </cfRule>
  </conditionalFormatting>
  <conditionalFormatting sqref="A53:I53">
    <cfRule type="expression" dxfId="2" priority="3">
      <formula>$A$53&lt;&gt;""</formula>
    </cfRule>
  </conditionalFormatting>
  <conditionalFormatting sqref="A57:I57">
    <cfRule type="expression" dxfId="1" priority="2">
      <formula>$A$57&lt;&gt;""</formula>
    </cfRule>
  </conditionalFormatting>
  <conditionalFormatting sqref="F36:I50">
    <cfRule type="expression" dxfId="0" priority="1">
      <formula>$A36&lt;&gt;""</formula>
    </cfRule>
  </conditionalFormatting>
  <dataValidations disablePrompts="1" count="2">
    <dataValidation type="list" allowBlank="1" showInputMessage="1" showErrorMessage="1" sqref="A16:A30">
      <formula1>"○"</formula1>
    </dataValidation>
    <dataValidation type="date" allowBlank="1" showInputMessage="1" showErrorMessage="1" sqref="F16:F30">
      <formula1>1</formula1>
      <formula2>109575</formula2>
    </dataValidation>
  </dataValidations>
  <pageMargins left="0.70866141732283472" right="0.70866141732283472" top="0.35433070866141736" bottom="0.35433070866141736" header="0.31496062992125984" footer="0.31496062992125984"/>
  <pageSetup paperSize="9" scale="86" orientation="portrait" r:id="rId1"/>
  <headerFooter>
    <oddHeader xml:space="preserve">&amp;R
</oddHeader>
  </headerFooter>
  <rowBreaks count="1" manualBreakCount="1">
    <brk id="5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様式第1号_入力項目</vt:lpstr>
      <vt:lpstr>様式第1号_出力シート※印刷・押印をしてください</vt:lpstr>
      <vt:lpstr>別添2_入力項目</vt:lpstr>
      <vt:lpstr>別添2の1_実践申立書</vt:lpstr>
      <vt:lpstr>別添2_入力項目!Print_Area</vt:lpstr>
      <vt:lpstr>別添2の1_実践申立書!Print_Area</vt:lpstr>
      <vt:lpstr>様式第1号_出力シート※印刷・押印をしてください!Print_Area</vt:lpstr>
      <vt:lpstr>様式第1号_入力項目!Print_Area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2023-12-27T07:53:31Z</cp:lastPrinted>
  <dcterms:created xsi:type="dcterms:W3CDTF">2020-07-27T09:24:05Z</dcterms:created>
  <dcterms:modified xsi:type="dcterms:W3CDTF">2025-03-26T02:57:18Z</dcterms:modified>
</cp:coreProperties>
</file>